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1"/>
  </bookViews>
  <sheets>
    <sheet name="CO2 emissions calculations" sheetId="1" r:id="rId1"/>
    <sheet name="Graph 1-CO2" sheetId="2" r:id="rId2"/>
  </sheets>
  <externalReferences>
    <externalReference r:id="rId5"/>
    <externalReference r:id="rId6"/>
    <externalReference r:id="rId7"/>
    <externalReference r:id="rId8"/>
  </externalReferences>
  <definedNames>
    <definedName name="AT_Range">'[2]AT'!$B:$B</definedName>
    <definedName name="BE_Range">'[2]BE'!$B:$B</definedName>
    <definedName name="CO2_EFs">'[2]CO2 EFs IPCC'!$A$2:$P$26</definedName>
    <definedName name="CO2Range">'[2]CO2'!$F$2:$F$17</definedName>
    <definedName name="DE_Range">'[2]DE'!$B:$B</definedName>
    <definedName name="DK_Range">'[2]DK'!$B:$B</definedName>
    <definedName name="ES_Range">'[2]ES'!$B:$B</definedName>
    <definedName name="ESI">'[3]ESI - output'!$D$2:$K$532</definedName>
    <definedName name="EU15_Range">'[2]eu15'!$B:$B</definedName>
    <definedName name="FI_Range">'[2]FI'!$B:$B</definedName>
    <definedName name="FR_Range">'[2]FR'!$B:$B</definedName>
    <definedName name="GR_Range">'[2]GR'!$B:$B</definedName>
    <definedName name="IE_Range">'[2]IE'!$B:$B</definedName>
    <definedName name="IS_Range">'[2]IS'!$B:$B</definedName>
    <definedName name="IT_Range">'[2]IT'!$B:$B</definedName>
    <definedName name="LU_Range">'[2]LU'!$B:$B</definedName>
    <definedName name="NL_Range">'[2]NL'!$B:$B</definedName>
    <definedName name="NO_Range">'[2]NO'!$B:$B</definedName>
    <definedName name="NO2_EM_FACT">#REF!</definedName>
    <definedName name="NOx_EFs">'[2]NOx EFs RAINS'!$A$2:$P$26</definedName>
    <definedName name="NOxRange">'[2]NOx'!$F$2:$F$17</definedName>
    <definedName name="PT_Range">'[2]PT'!$B:$B</definedName>
    <definedName name="SE_Range">'[2]SE'!$B:$B</definedName>
    <definedName name="SO2_EFs">'[2]SO2 EFs RAINS'!$A$2:$P$26</definedName>
    <definedName name="SO2_EM_FACT">#REF!</definedName>
    <definedName name="SO2Range">'[2]SO2'!$F$2:$F$17</definedName>
    <definedName name="UK_Range">'[2]UK'!$B:$B</definedName>
  </definedNames>
  <calcPr fullCalcOnLoad="1"/>
</workbook>
</file>

<file path=xl/sharedStrings.xml><?xml version="1.0" encoding="utf-8"?>
<sst xmlns="http://schemas.openxmlformats.org/spreadsheetml/2006/main" count="63" uniqueCount="53">
  <si>
    <t>CO2 emissions</t>
  </si>
  <si>
    <t>European Union</t>
  </si>
  <si>
    <t>Input data:</t>
  </si>
  <si>
    <t>Total fuel input to public conventional thermal power plants (ktoe)</t>
  </si>
  <si>
    <t>Renewable energy input to public conventional thermal electricity plants (ktoe)</t>
  </si>
  <si>
    <t>Total fuel input to all conventional thermal power plants (ktoe)</t>
  </si>
  <si>
    <t>Renewable energy input to all conventional thermal electricity plants (ktoe)</t>
  </si>
  <si>
    <t>Biomass input to public conventional power plants (ktoe)</t>
  </si>
  <si>
    <t>Biomass input to all conventional thermal power plants (ktoe)</t>
  </si>
  <si>
    <t>Transformation output from all conventional thermal power plants (ktoe)</t>
  </si>
  <si>
    <t>Transformation output from public conventional thermal power plants (ktoe)</t>
  </si>
  <si>
    <t>Transformation output from nuclear power plants (ktoe)</t>
  </si>
  <si>
    <t>Gross electricity generation from all conventional thermal power plants (ktoe)</t>
  </si>
  <si>
    <t>Gross electricity generation from biomass power plants (ktoe)</t>
  </si>
  <si>
    <t>Gross electricity generation from geothermal power plants (ktoe)</t>
  </si>
  <si>
    <t>Electricity generation from hydro plants</t>
  </si>
  <si>
    <t>Electricity generation from wind plants</t>
  </si>
  <si>
    <t>Data manipulation:</t>
  </si>
  <si>
    <t>Efficiency of all public thermal plant</t>
  </si>
  <si>
    <t>Estimate biomass transformation output - public</t>
  </si>
  <si>
    <t>Estimate geothermal transformation output - public</t>
  </si>
  <si>
    <t>Total CO2 emissions (MtC)</t>
  </si>
  <si>
    <t>Fossil fuel input (ktoe)</t>
  </si>
  <si>
    <t>Electricity from fossil fuels (ktoe)</t>
  </si>
  <si>
    <t>Total electricity output (ktoe)</t>
  </si>
  <si>
    <t>#</t>
  </si>
  <si>
    <t>Calculation:</t>
  </si>
  <si>
    <t>Total electricity output</t>
  </si>
  <si>
    <t>Electricity from fossil fuels/Total electricity output</t>
  </si>
  <si>
    <t>Fossil fuel input/Electricity from fossil fuels</t>
  </si>
  <si>
    <t>Total CO2/Fossil fuel input</t>
  </si>
  <si>
    <t>Results:</t>
  </si>
  <si>
    <t>Reference</t>
  </si>
  <si>
    <t>Change due to share of nuclear and renewables</t>
  </si>
  <si>
    <t>Change due to efficiency improvement</t>
  </si>
  <si>
    <t>Change due to fossil fuel switching</t>
  </si>
  <si>
    <t>Actual CO2 emissions (kt/year)</t>
  </si>
  <si>
    <t>Data for Graph 1:</t>
  </si>
  <si>
    <t>Change due to share of nuclear and all renewables</t>
  </si>
  <si>
    <t>Actual CO2 emissions</t>
  </si>
  <si>
    <t>Data for Graph 2:</t>
  </si>
  <si>
    <t>Change due to electricity consumption</t>
  </si>
  <si>
    <t>Decrease due to fossil fuel switching</t>
  </si>
  <si>
    <t>Data for factsheet</t>
  </si>
  <si>
    <t>CO2 emissions from public electricity plant (kt)</t>
  </si>
  <si>
    <t>Electricity &amp; heat production from fossil fuels (ktoe)</t>
  </si>
  <si>
    <t>Total electricity &amp; heat production (ktoe)</t>
  </si>
  <si>
    <t>Reference CO2 emissions</t>
  </si>
  <si>
    <t>Data for graph 3</t>
  </si>
  <si>
    <t>End</t>
  </si>
  <si>
    <t>Start</t>
  </si>
  <si>
    <t>1990 emissions</t>
  </si>
  <si>
    <t>Overall change 1990 - 2000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</si>
</sst>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0.000%"/>
    <numFmt numFmtId="189" formatCode="#,##0.000"/>
    <numFmt numFmtId="190" formatCode="0.0000"/>
    <numFmt numFmtId="191" formatCode="&quot;£&quot;#,##0.0;[Red]\-&quot;£&quot;#,##0.0"/>
    <numFmt numFmtId="192" formatCode="0.00000"/>
    <numFmt numFmtId="193" formatCode="0.000000"/>
    <numFmt numFmtId="194" formatCode="0.0%"/>
    <numFmt numFmtId="195" formatCode="_(* #,##0.00000_);_(* \(#,##0.00000\);_(* &quot;-&quot;??_);_(@_)"/>
    <numFmt numFmtId="196" formatCode="#,##0.0000"/>
    <numFmt numFmtId="197" formatCode="0.000000000000000%"/>
    <numFmt numFmtId="198" formatCode="0.00000000000000%"/>
    <numFmt numFmtId="199" formatCode="0.0000000000000%"/>
    <numFmt numFmtId="200" formatCode="0.000000000000%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/>
    </xf>
    <xf numFmtId="9" fontId="6" fillId="2" borderId="0" xfId="24" applyFont="1" applyFill="1" applyAlignment="1">
      <alignment/>
    </xf>
    <xf numFmtId="194" fontId="0" fillId="0" borderId="0" xfId="24" applyNumberFormat="1" applyAlignment="1">
      <alignment/>
    </xf>
    <xf numFmtId="19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Komma [0]_InvestAnalysis" xfId="21"/>
    <cellStyle name="Komma_InvestAnalysis" xfId="22"/>
    <cellStyle name="Normal GHG Numbers (0.00)" xfId="23"/>
    <cellStyle name="Percent" xfId="24"/>
    <cellStyle name="Standaard_Blad1" xfId="25"/>
    <cellStyle name="Valuta [0]_InvestAnalysis" xfId="26"/>
    <cellStyle name="Valuta_InvestAnalysi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635"/>
          <c:w val="0.63575"/>
          <c:h val="0.9365"/>
        </c:manualLayout>
      </c:layout>
      <c:areaChart>
        <c:grouping val="standard"/>
        <c:varyColors val="0"/>
        <c:ser>
          <c:idx val="1"/>
          <c:order val="0"/>
          <c:tx>
            <c:strRef>
              <c:f>'CO2 emissions calculations'!$A$55</c:f>
              <c:strCache>
                <c:ptCount val="1"/>
                <c:pt idx="0">
                  <c:v>Change due to share of nuclear and all renewables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calculations'!$B$55:$N$55</c:f>
              <c:numCache>
                <c:ptCount val="13"/>
                <c:pt idx="0">
                  <c:v>940.2397930233185</c:v>
                </c:pt>
                <c:pt idx="1">
                  <c:v>972.0965608796203</c:v>
                </c:pt>
                <c:pt idx="2">
                  <c:v>975.266011807259</c:v>
                </c:pt>
                <c:pt idx="3">
                  <c:v>977.7756111765839</c:v>
                </c:pt>
                <c:pt idx="4">
                  <c:v>997.5982010226529</c:v>
                </c:pt>
                <c:pt idx="5">
                  <c:v>1065.0220495959393</c:v>
                </c:pt>
                <c:pt idx="6">
                  <c:v>1108.853500649839</c:v>
                </c:pt>
                <c:pt idx="7">
                  <c:v>1107.4148079079414</c:v>
                </c:pt>
                <c:pt idx="8">
                  <c:v>1132.2187361573474</c:v>
                </c:pt>
                <c:pt idx="9">
                  <c:v>1145.9836723533213</c:v>
                </c:pt>
                <c:pt idx="10">
                  <c:v>1147.1897944640098</c:v>
                </c:pt>
                <c:pt idx="11">
                  <c:v>1200.2916190502867</c:v>
                </c:pt>
                <c:pt idx="12">
                  <c:v>1204.5373852246835</c:v>
                </c:pt>
              </c:numCache>
            </c:numRef>
          </c:val>
        </c:ser>
        <c:ser>
          <c:idx val="4"/>
          <c:order val="1"/>
          <c:tx>
            <c:strRef>
              <c:f>'CO2 emissions calculations'!$A$56</c:f>
              <c:strCache>
                <c:ptCount val="1"/>
                <c:pt idx="0">
                  <c:v>Change due to efficiency improvement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calculations'!$B$56:$N$56</c:f>
              <c:numCache>
                <c:ptCount val="13"/>
                <c:pt idx="0">
                  <c:v>940.2397930233185</c:v>
                </c:pt>
                <c:pt idx="1">
                  <c:v>968.7447984605325</c:v>
                </c:pt>
                <c:pt idx="2">
                  <c:v>945.3177384747967</c:v>
                </c:pt>
                <c:pt idx="3">
                  <c:v>912.3292335223359</c:v>
                </c:pt>
                <c:pt idx="4">
                  <c:v>944.9419532204869</c:v>
                </c:pt>
                <c:pt idx="5">
                  <c:v>1062.9390974277194</c:v>
                </c:pt>
                <c:pt idx="6">
                  <c:v>1109.0331949319866</c:v>
                </c:pt>
                <c:pt idx="7">
                  <c:v>1086.837251552515</c:v>
                </c:pt>
                <c:pt idx="8">
                  <c:v>1125.8537227452239</c:v>
                </c:pt>
                <c:pt idx="9">
                  <c:v>1135.794659884452</c:v>
                </c:pt>
                <c:pt idx="10">
                  <c:v>1120.904113393735</c:v>
                </c:pt>
                <c:pt idx="11">
                  <c:v>1182.614134298848</c:v>
                </c:pt>
                <c:pt idx="12">
                  <c:v>1226.4400880982391</c:v>
                </c:pt>
              </c:numCache>
            </c:numRef>
          </c:val>
        </c:ser>
        <c:ser>
          <c:idx val="2"/>
          <c:order val="2"/>
          <c:tx>
            <c:strRef>
              <c:f>'CO2 emissions calculations'!$A$57</c:f>
              <c:strCache>
                <c:ptCount val="1"/>
                <c:pt idx="0">
                  <c:v>Change due to fossil fuel switching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calculations'!$B$57:$N$57</c:f>
              <c:numCache>
                <c:ptCount val="13"/>
                <c:pt idx="0">
                  <c:v>940.2397930233185</c:v>
                </c:pt>
                <c:pt idx="1">
                  <c:v>956.130095343935</c:v>
                </c:pt>
                <c:pt idx="2">
                  <c:v>940.746974922763</c:v>
                </c:pt>
                <c:pt idx="3">
                  <c:v>887.7359874659346</c:v>
                </c:pt>
                <c:pt idx="4">
                  <c:v>908.4088893507356</c:v>
                </c:pt>
                <c:pt idx="5">
                  <c:v>950.0816368241118</c:v>
                </c:pt>
                <c:pt idx="6">
                  <c:v>980.2107566026901</c:v>
                </c:pt>
                <c:pt idx="7">
                  <c:v>942.7673193486497</c:v>
                </c:pt>
                <c:pt idx="8">
                  <c:v>975.880848320655</c:v>
                </c:pt>
                <c:pt idx="9">
                  <c:v>982.0592460047983</c:v>
                </c:pt>
                <c:pt idx="10">
                  <c:v>1040.2091178312062</c:v>
                </c:pt>
                <c:pt idx="11">
                  <c:v>1092.6207084977818</c:v>
                </c:pt>
                <c:pt idx="12">
                  <c:v>1127.3144653713618</c:v>
                </c:pt>
              </c:numCache>
            </c:numRef>
          </c:val>
        </c:ser>
        <c:ser>
          <c:idx val="0"/>
          <c:order val="3"/>
          <c:tx>
            <c:strRef>
              <c:f>'CO2 emissions calculations'!$A$58</c:f>
              <c:strCache>
                <c:ptCount val="1"/>
                <c:pt idx="0">
                  <c:v>Actual CO2 emissions</c:v>
                </c:pt>
              </c:strCache>
            </c:strRef>
          </c:tx>
          <c:spPr>
            <a:solidFill>
              <a:srgbClr val="0000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elete val="1"/>
          </c:dLbls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calculations'!$B$58:$N$58</c:f>
              <c:numCache>
                <c:ptCount val="13"/>
                <c:pt idx="0">
                  <c:v>940.2397930233185</c:v>
                </c:pt>
                <c:pt idx="1">
                  <c:v>950.6968163022049</c:v>
                </c:pt>
                <c:pt idx="2">
                  <c:v>923.7346631409181</c:v>
                </c:pt>
                <c:pt idx="3">
                  <c:v>876.0016635738009</c:v>
                </c:pt>
                <c:pt idx="4">
                  <c:v>882.3067865242397</c:v>
                </c:pt>
                <c:pt idx="5">
                  <c:v>890.6504469861796</c:v>
                </c:pt>
                <c:pt idx="6">
                  <c:v>906.2759781168669</c:v>
                </c:pt>
                <c:pt idx="7">
                  <c:v>868.3202606303062</c:v>
                </c:pt>
                <c:pt idx="8">
                  <c:v>891.2747946002903</c:v>
                </c:pt>
                <c:pt idx="9">
                  <c:v>877.0059929531943</c:v>
                </c:pt>
                <c:pt idx="10">
                  <c:v>922.848372635383</c:v>
                </c:pt>
                <c:pt idx="11">
                  <c:v>931.3492884281485</c:v>
                </c:pt>
                <c:pt idx="12">
                  <c:v>964.8954645495</c:v>
                </c:pt>
              </c:numCache>
            </c:numRef>
          </c:val>
        </c:ser>
        <c:axId val="22850547"/>
        <c:axId val="21641656"/>
      </c:areaChart>
      <c:catAx>
        <c:axId val="2285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1656"/>
        <c:crosses val="autoZero"/>
        <c:auto val="1"/>
        <c:lblOffset val="100"/>
        <c:tickLblSkip val="12"/>
        <c:tickMarkSkip val="12"/>
        <c:noMultiLvlLbl val="0"/>
      </c:catAx>
      <c:valAx>
        <c:axId val="21641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Emissions of carbon dioxide (Mtonnes)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850547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275"/>
          <c:y val="0.19"/>
          <c:w val="0.298"/>
          <c:h val="0.7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S\Energy\5%20WORK%20(final)\5.1%20FACT%20SHEETS\2004%20FS%202002%20data\EN09_EU15_Final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2&amp;NOx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AS\Energy\5%20WORK%20(final)\5.1%20FACT%20SHEETS\2004%20FS%202002%20data\Projects\CURRENT\Low%20Carbon%202\MARKAL%20results%20-%20Core%20runs%20-%20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%202%20p%204%20-%20S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 emissions data"/>
      <sheetName val="New Cronos Data"/>
      <sheetName val="Output - pub therm power plants"/>
      <sheetName val="Output - all therm power pl"/>
      <sheetName val="Output - nuclear power plants"/>
      <sheetName val="Output - hydroelectric plants"/>
      <sheetName val="Output - wind power plants"/>
      <sheetName val="Input - all prods pub therm plt"/>
      <sheetName val="Input - lignite pub therm pl"/>
      <sheetName val="Input - h coal  pub therm pl"/>
      <sheetName val="Input - oil  pub therm pl"/>
      <sheetName val="Input - gas  pub therm pl"/>
      <sheetName val="Input - renewables pub therm pl"/>
      <sheetName val="Input - biomass all therm"/>
      <sheetName val="Input - biomass pub therm"/>
      <sheetName val="gross generation - biomass"/>
      <sheetName val="gross generation - geothermal"/>
      <sheetName val="gross generation - conv therm p"/>
      <sheetName val="Input - all prod all therm pl"/>
      <sheetName val="Input - renew all therm pl"/>
      <sheetName val="CO2 emissions calculations"/>
      <sheetName val="SO2 emissions calculations "/>
      <sheetName val="NOx emissions calculations"/>
      <sheetName val="Graph 1-CO2"/>
      <sheetName val="Graph 1- SO2"/>
      <sheetName val="Graph 1- NOx"/>
      <sheetName val="Summary chart"/>
      <sheetName val="Summary"/>
      <sheetName val="NOx emission factors"/>
      <sheetName val="SO2 emission factors"/>
      <sheetName val="Energy use in PS"/>
      <sheetName val="NOx emissions"/>
      <sheetName val="SO2 emissions"/>
      <sheetName val="SO2"/>
      <sheetName val="NOx"/>
      <sheetName val="Energy"/>
    </sheetNames>
    <sheetDataSet>
      <sheetData sheetId="0">
        <row r="3">
          <cell r="A3" t="str">
            <v>Acidifying Potential_FYR of Macedonia</v>
          </cell>
          <cell r="B3" t="str">
            <v>BC</v>
          </cell>
          <cell r="C3" t="str">
            <v>Acidifying Potential</v>
          </cell>
          <cell r="D3" t="str">
            <v>Mg Acidifying Potential Eq</v>
          </cell>
          <cell r="E3">
            <v>12</v>
          </cell>
          <cell r="F3" t="str">
            <v>Energy Industries (Power Production 1A1a)</v>
          </cell>
          <cell r="G3">
            <v>1.1</v>
          </cell>
          <cell r="H3" t="str">
            <v>MK</v>
          </cell>
          <cell r="I3" t="str">
            <v>FYR of Macedonia</v>
          </cell>
          <cell r="J3">
            <v>171.52804791988615</v>
          </cell>
          <cell r="K3">
            <v>171.52804791988615</v>
          </cell>
          <cell r="L3">
            <v>171.52804791988615</v>
          </cell>
          <cell r="M3">
            <v>171.52804791988615</v>
          </cell>
          <cell r="N3">
            <v>171.52804791988615</v>
          </cell>
          <cell r="O3">
            <v>171.52804791988615</v>
          </cell>
          <cell r="P3">
            <v>171.52804791988615</v>
          </cell>
          <cell r="Q3">
            <v>171.52804791988615</v>
          </cell>
          <cell r="R3">
            <v>1607.29171799832</v>
          </cell>
          <cell r="S3">
            <v>2152.8985739991604</v>
          </cell>
          <cell r="T3">
            <v>2698.50543</v>
          </cell>
          <cell r="U3">
            <v>2823.641299</v>
          </cell>
          <cell r="V3">
            <v>2823.641299</v>
          </cell>
        </row>
        <row r="4">
          <cell r="A4" t="str">
            <v>Acidifying Potential_Serbia and Montenegro</v>
          </cell>
          <cell r="B4" t="str">
            <v>BC</v>
          </cell>
          <cell r="C4" t="str">
            <v>Acidifying Potential</v>
          </cell>
          <cell r="D4" t="str">
            <v>Mg Acidifying Potential Eq</v>
          </cell>
          <cell r="E4">
            <v>12</v>
          </cell>
          <cell r="F4" t="str">
            <v>Energy Industries (Power Production 1A1a)</v>
          </cell>
          <cell r="G4">
            <v>1.1</v>
          </cell>
          <cell r="H4" t="str">
            <v>CS</v>
          </cell>
          <cell r="I4" t="str">
            <v>Serbia and Montenegro</v>
          </cell>
          <cell r="J4">
            <v>15207.88041</v>
          </cell>
          <cell r="K4">
            <v>13315.21737</v>
          </cell>
          <cell r="L4">
            <v>11372.28259</v>
          </cell>
          <cell r="M4">
            <v>12165.76085</v>
          </cell>
          <cell r="N4">
            <v>12730.97824</v>
          </cell>
          <cell r="O4">
            <v>13430.7065</v>
          </cell>
          <cell r="P4">
            <v>13002.71737</v>
          </cell>
          <cell r="Q4">
            <v>15760.86954</v>
          </cell>
          <cell r="R4">
            <v>15364.13041</v>
          </cell>
          <cell r="S4">
            <v>10619.565200000001</v>
          </cell>
          <cell r="T4">
            <v>11769.02172</v>
          </cell>
          <cell r="U4">
            <v>11907.744546</v>
          </cell>
          <cell r="V4">
            <v>11645.380416</v>
          </cell>
        </row>
        <row r="5">
          <cell r="A5" t="str">
            <v>CO_FYR of Macedonia</v>
          </cell>
          <cell r="B5" t="str">
            <v>BC</v>
          </cell>
          <cell r="C5" t="str">
            <v>CO</v>
          </cell>
          <cell r="D5" t="str">
            <v>Mg</v>
          </cell>
          <cell r="E5">
            <v>12</v>
          </cell>
          <cell r="F5" t="str">
            <v>Energy Industries (Power Production 1A1a)</v>
          </cell>
          <cell r="G5">
            <v>1.1</v>
          </cell>
          <cell r="H5" t="str">
            <v>MK</v>
          </cell>
          <cell r="I5" t="str">
            <v>FYR of Macedonia</v>
          </cell>
          <cell r="J5">
            <v>326.48</v>
          </cell>
          <cell r="K5">
            <v>326.48</v>
          </cell>
          <cell r="L5">
            <v>326.48</v>
          </cell>
          <cell r="M5">
            <v>326.48</v>
          </cell>
          <cell r="N5">
            <v>326.48</v>
          </cell>
          <cell r="O5">
            <v>326.48</v>
          </cell>
          <cell r="P5">
            <v>326.48</v>
          </cell>
          <cell r="Q5">
            <v>326.48</v>
          </cell>
          <cell r="R5">
            <v>918.4</v>
          </cell>
          <cell r="S5">
            <v>1159.2</v>
          </cell>
          <cell r="T5">
            <v>1400</v>
          </cell>
          <cell r="U5">
            <v>1400</v>
          </cell>
          <cell r="V5">
            <v>1400</v>
          </cell>
        </row>
        <row r="6">
          <cell r="A6" t="str">
            <v>CO_Serbia and Montenegro</v>
          </cell>
          <cell r="B6" t="str">
            <v>BC</v>
          </cell>
          <cell r="C6" t="str">
            <v>CO</v>
          </cell>
          <cell r="D6" t="str">
            <v>Mg</v>
          </cell>
          <cell r="E6">
            <v>12</v>
          </cell>
          <cell r="F6" t="str">
            <v>Energy Industries (Power Production 1A1a)</v>
          </cell>
          <cell r="G6">
            <v>1.1</v>
          </cell>
          <cell r="H6" t="str">
            <v>CS</v>
          </cell>
          <cell r="I6" t="str">
            <v>Serbia and Montenegro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A7" t="str">
            <v>NH3_Serbia and Montenegro</v>
          </cell>
          <cell r="B7" t="str">
            <v>BC</v>
          </cell>
          <cell r="C7" t="str">
            <v>NH3</v>
          </cell>
          <cell r="D7" t="str">
            <v>Mg</v>
          </cell>
          <cell r="E7">
            <v>12</v>
          </cell>
          <cell r="F7" t="str">
            <v>Energy Industries (Power Production 1A1a)</v>
          </cell>
          <cell r="G7">
            <v>1.1</v>
          </cell>
          <cell r="H7" t="str">
            <v>CS</v>
          </cell>
          <cell r="I7" t="str">
            <v>Serbia and Montenegro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A8" t="str">
            <v>NMVOC_Serbia and Montenegro</v>
          </cell>
          <cell r="B8" t="str">
            <v>BC</v>
          </cell>
          <cell r="C8" t="str">
            <v>NMVOC</v>
          </cell>
          <cell r="D8" t="str">
            <v>Mg</v>
          </cell>
          <cell r="E8">
            <v>12</v>
          </cell>
          <cell r="F8" t="str">
            <v>Energy Industries (Power Production 1A1a)</v>
          </cell>
          <cell r="G8">
            <v>1.1</v>
          </cell>
          <cell r="H8" t="str">
            <v>CS</v>
          </cell>
          <cell r="I8" t="str">
            <v>Serbia and Montenegro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A9" t="str">
            <v>NOx_FYR of Macedonia</v>
          </cell>
          <cell r="B9" t="str">
            <v>BC</v>
          </cell>
          <cell r="C9" t="str">
            <v>NOx</v>
          </cell>
          <cell r="D9" t="str">
            <v>Mg</v>
          </cell>
          <cell r="E9">
            <v>12</v>
          </cell>
          <cell r="F9" t="str">
            <v>Energy Industries (Power Production 1A1a)</v>
          </cell>
          <cell r="G9">
            <v>1.1</v>
          </cell>
          <cell r="H9" t="str">
            <v>MK</v>
          </cell>
          <cell r="I9" t="str">
            <v>FYR of Macedonia</v>
          </cell>
          <cell r="J9">
            <v>795.8333333333334</v>
          </cell>
          <cell r="K9">
            <v>795.8333333333334</v>
          </cell>
          <cell r="L9">
            <v>795.8333333333334</v>
          </cell>
          <cell r="M9">
            <v>795.8333333333334</v>
          </cell>
          <cell r="N9">
            <v>795.8333333333334</v>
          </cell>
          <cell r="O9">
            <v>795.8333333333334</v>
          </cell>
          <cell r="P9">
            <v>795.8333333333334</v>
          </cell>
          <cell r="Q9">
            <v>795.8333333333334</v>
          </cell>
          <cell r="R9">
            <v>10250</v>
          </cell>
          <cell r="S9">
            <v>10625</v>
          </cell>
          <cell r="T9">
            <v>11000</v>
          </cell>
          <cell r="U9">
            <v>12300</v>
          </cell>
          <cell r="V9">
            <v>12300</v>
          </cell>
        </row>
        <row r="10">
          <cell r="A10" t="str">
            <v>NOx_Serbia and Montenegro</v>
          </cell>
          <cell r="B10" t="str">
            <v>BC</v>
          </cell>
          <cell r="C10" t="str">
            <v>NOx</v>
          </cell>
          <cell r="D10" t="str">
            <v>Mg</v>
          </cell>
          <cell r="E10">
            <v>12</v>
          </cell>
          <cell r="F10" t="str">
            <v>Energy Industries (Power Production 1A1a)</v>
          </cell>
          <cell r="G10">
            <v>1.1</v>
          </cell>
          <cell r="H10" t="str">
            <v>CS</v>
          </cell>
          <cell r="I10" t="str">
            <v>Serbia and Montenegro</v>
          </cell>
          <cell r="J10">
            <v>57000</v>
          </cell>
          <cell r="K10">
            <v>49000</v>
          </cell>
          <cell r="L10">
            <v>43000</v>
          </cell>
          <cell r="M10">
            <v>45000</v>
          </cell>
          <cell r="N10">
            <v>48000</v>
          </cell>
          <cell r="O10">
            <v>50000</v>
          </cell>
          <cell r="P10">
            <v>49000</v>
          </cell>
          <cell r="Q10">
            <v>58000</v>
          </cell>
          <cell r="R10">
            <v>57000</v>
          </cell>
          <cell r="S10">
            <v>40000</v>
          </cell>
          <cell r="T10">
            <v>44000</v>
          </cell>
          <cell r="U10">
            <v>44200</v>
          </cell>
          <cell r="V10">
            <v>43200</v>
          </cell>
        </row>
        <row r="11">
          <cell r="A11" t="str">
            <v>Particulate Formation_FYR of Macedonia</v>
          </cell>
          <cell r="B11" t="str">
            <v>BC</v>
          </cell>
          <cell r="C11" t="str">
            <v>Particulate Formation</v>
          </cell>
          <cell r="D11" t="str">
            <v>Mg Particulate Formation Eq</v>
          </cell>
          <cell r="E11">
            <v>12</v>
          </cell>
          <cell r="F11" t="str">
            <v>Energy Industries (Power Production 1A1a)</v>
          </cell>
          <cell r="G11">
            <v>1.1</v>
          </cell>
          <cell r="H11" t="str">
            <v>MK</v>
          </cell>
          <cell r="I11" t="str">
            <v>FYR of Macedonia</v>
          </cell>
          <cell r="J11">
            <v>3365.381485628966</v>
          </cell>
          <cell r="K11">
            <v>3365.381485628966</v>
          </cell>
          <cell r="L11">
            <v>3365.381485628966</v>
          </cell>
          <cell r="M11">
            <v>3365.381485628966</v>
          </cell>
          <cell r="N11">
            <v>3365.381485628966</v>
          </cell>
          <cell r="O11">
            <v>3365.381485628966</v>
          </cell>
          <cell r="P11">
            <v>3365.381485628966</v>
          </cell>
          <cell r="Q11">
            <v>3365.381485628966</v>
          </cell>
          <cell r="R11">
            <v>32943.56618141098</v>
          </cell>
          <cell r="S11">
            <v>42560.78309070549</v>
          </cell>
          <cell r="T11">
            <v>52178</v>
          </cell>
          <cell r="U11">
            <v>54996</v>
          </cell>
          <cell r="V11">
            <v>54996</v>
          </cell>
        </row>
        <row r="12">
          <cell r="A12" t="str">
            <v>Particulate Formation_Serbia and Montenegro</v>
          </cell>
          <cell r="B12" t="str">
            <v>BC</v>
          </cell>
          <cell r="C12" t="str">
            <v>Particulate Formation</v>
          </cell>
          <cell r="D12" t="str">
            <v>Mg Particulate Formation Eq</v>
          </cell>
          <cell r="E12">
            <v>12</v>
          </cell>
          <cell r="F12" t="str">
            <v>Energy Industries (Power Production 1A1a)</v>
          </cell>
          <cell r="G12">
            <v>1.1</v>
          </cell>
          <cell r="H12" t="str">
            <v>CS</v>
          </cell>
          <cell r="I12" t="str">
            <v>Serbia and Montenegro</v>
          </cell>
          <cell r="J12">
            <v>291540</v>
          </cell>
          <cell r="K12">
            <v>254800</v>
          </cell>
          <cell r="L12">
            <v>218200</v>
          </cell>
          <cell r="M12">
            <v>232920</v>
          </cell>
          <cell r="N12">
            <v>244200</v>
          </cell>
          <cell r="O12">
            <v>257300</v>
          </cell>
          <cell r="P12">
            <v>249400</v>
          </cell>
          <cell r="Q12">
            <v>301600</v>
          </cell>
          <cell r="R12">
            <v>294240</v>
          </cell>
          <cell r="S12">
            <v>203680</v>
          </cell>
          <cell r="T12">
            <v>225560</v>
          </cell>
          <cell r="U12">
            <v>228058</v>
          </cell>
          <cell r="V12">
            <v>223020</v>
          </cell>
        </row>
        <row r="13">
          <cell r="A13" t="str">
            <v>PM10_Serbia and Montenegro</v>
          </cell>
          <cell r="B13" t="str">
            <v>BC</v>
          </cell>
          <cell r="C13" t="str">
            <v>PM10</v>
          </cell>
          <cell r="D13" t="str">
            <v>Mg</v>
          </cell>
          <cell r="E13">
            <v>12</v>
          </cell>
          <cell r="F13" t="str">
            <v>Energy Industries (Power Production 1A1a)</v>
          </cell>
          <cell r="G13">
            <v>1.1</v>
          </cell>
          <cell r="H13" t="str">
            <v>CS</v>
          </cell>
          <cell r="I13" t="str">
            <v>Serbia and Montenegro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A14" t="str">
            <v>SO2_FYR of Macedonia</v>
          </cell>
          <cell r="B14" t="str">
            <v>BC</v>
          </cell>
          <cell r="C14" t="str">
            <v>SO2</v>
          </cell>
          <cell r="D14" t="str">
            <v>Mg</v>
          </cell>
          <cell r="E14">
            <v>12</v>
          </cell>
          <cell r="F14" t="str">
            <v>Energy Industries (Power Production 1A1a)</v>
          </cell>
          <cell r="G14">
            <v>1.1</v>
          </cell>
          <cell r="H14" t="str">
            <v>MK</v>
          </cell>
          <cell r="I14" t="str">
            <v>FYR of Macedonia</v>
          </cell>
          <cell r="J14">
            <v>4935.274356103023</v>
          </cell>
          <cell r="K14">
            <v>4935.274356103023</v>
          </cell>
          <cell r="L14">
            <v>4935.274356103023</v>
          </cell>
          <cell r="M14">
            <v>4935.274356103023</v>
          </cell>
          <cell r="N14">
            <v>4935.274356103023</v>
          </cell>
          <cell r="O14">
            <v>4935.274356103023</v>
          </cell>
          <cell r="P14">
            <v>4935.274356103023</v>
          </cell>
          <cell r="Q14">
            <v>4935.274356103023</v>
          </cell>
          <cell r="R14">
            <v>44302.900335946244</v>
          </cell>
          <cell r="S14">
            <v>61501.450167973126</v>
          </cell>
          <cell r="T14">
            <v>78700</v>
          </cell>
          <cell r="U14">
            <v>81800</v>
          </cell>
          <cell r="V14">
            <v>81800</v>
          </cell>
        </row>
        <row r="15">
          <cell r="A15" t="str">
            <v>SO2_Serbia and Montenegro</v>
          </cell>
          <cell r="B15" t="str">
            <v>BC</v>
          </cell>
          <cell r="C15" t="str">
            <v>SO2</v>
          </cell>
          <cell r="D15" t="str">
            <v>Mg</v>
          </cell>
          <cell r="E15">
            <v>12</v>
          </cell>
          <cell r="F15" t="str">
            <v>Energy Industries (Power Production 1A1a)</v>
          </cell>
          <cell r="G15">
            <v>1.1</v>
          </cell>
          <cell r="H15" t="str">
            <v>CS</v>
          </cell>
          <cell r="I15" t="str">
            <v>Serbia and Montenegro</v>
          </cell>
          <cell r="J15">
            <v>447000</v>
          </cell>
          <cell r="K15">
            <v>392000</v>
          </cell>
          <cell r="L15">
            <v>334000</v>
          </cell>
          <cell r="M15">
            <v>358000</v>
          </cell>
          <cell r="N15">
            <v>374000</v>
          </cell>
          <cell r="O15">
            <v>395000</v>
          </cell>
          <cell r="P15">
            <v>382000</v>
          </cell>
          <cell r="Q15">
            <v>464000</v>
          </cell>
          <cell r="R15">
            <v>452000</v>
          </cell>
          <cell r="S15">
            <v>312000</v>
          </cell>
          <cell r="T15">
            <v>346000</v>
          </cell>
          <cell r="U15">
            <v>350300</v>
          </cell>
          <cell r="V15">
            <v>342600</v>
          </cell>
        </row>
        <row r="16">
          <cell r="A16" t="str">
            <v>TOFP_FYR of Macedonia</v>
          </cell>
          <cell r="B16" t="str">
            <v>BC</v>
          </cell>
          <cell r="C16" t="str">
            <v>TOFP</v>
          </cell>
          <cell r="D16" t="str">
            <v>Mg TOFP Eq</v>
          </cell>
          <cell r="E16">
            <v>12</v>
          </cell>
          <cell r="F16" t="str">
            <v>Energy Industries (Power Production 1A1a)</v>
          </cell>
          <cell r="G16">
            <v>1.1</v>
          </cell>
          <cell r="H16" t="str">
            <v>MK</v>
          </cell>
          <cell r="I16" t="str">
            <v>FYR of Macedonia</v>
          </cell>
          <cell r="J16">
            <v>1006.8294666666668</v>
          </cell>
          <cell r="K16">
            <v>1006.8294666666668</v>
          </cell>
          <cell r="L16">
            <v>1006.8294666666668</v>
          </cell>
          <cell r="M16">
            <v>1006.8294666666668</v>
          </cell>
          <cell r="N16">
            <v>1006.8294666666668</v>
          </cell>
          <cell r="O16">
            <v>1006.8294666666668</v>
          </cell>
          <cell r="P16">
            <v>1006.8294666666668</v>
          </cell>
          <cell r="Q16">
            <v>1006.8294666666668</v>
          </cell>
          <cell r="R16">
            <v>12606.024</v>
          </cell>
          <cell r="S16">
            <v>13090.012</v>
          </cell>
          <cell r="T16">
            <v>13574</v>
          </cell>
          <cell r="U16">
            <v>15160</v>
          </cell>
          <cell r="V16">
            <v>15160</v>
          </cell>
        </row>
        <row r="17">
          <cell r="A17" t="str">
            <v>TOFP_Serbia and Montenegro</v>
          </cell>
          <cell r="B17" t="str">
            <v>BC</v>
          </cell>
          <cell r="C17" t="str">
            <v>TOFP</v>
          </cell>
          <cell r="D17" t="str">
            <v>Mg TOFP Eq</v>
          </cell>
          <cell r="E17">
            <v>12</v>
          </cell>
          <cell r="F17" t="str">
            <v>Energy Industries (Power Production 1A1a)</v>
          </cell>
          <cell r="G17">
            <v>1.1</v>
          </cell>
          <cell r="H17" t="str">
            <v>CS</v>
          </cell>
          <cell r="I17" t="str">
            <v>Serbia and Montenegro</v>
          </cell>
          <cell r="J17">
            <v>69540</v>
          </cell>
          <cell r="K17">
            <v>59780</v>
          </cell>
          <cell r="L17">
            <v>52460</v>
          </cell>
          <cell r="M17">
            <v>54900</v>
          </cell>
          <cell r="N17">
            <v>58560</v>
          </cell>
          <cell r="O17">
            <v>61000</v>
          </cell>
          <cell r="P17">
            <v>59780</v>
          </cell>
          <cell r="Q17">
            <v>70760</v>
          </cell>
          <cell r="R17">
            <v>69540</v>
          </cell>
          <cell r="S17">
            <v>48800</v>
          </cell>
          <cell r="T17">
            <v>53680</v>
          </cell>
          <cell r="U17">
            <v>53924</v>
          </cell>
          <cell r="V17">
            <v>52704</v>
          </cell>
        </row>
        <row r="18">
          <cell r="A18" t="str">
            <v>Acidifying Potential_Bulgaria</v>
          </cell>
          <cell r="B18" t="str">
            <v>CC4</v>
          </cell>
          <cell r="C18" t="str">
            <v>Acidifying Potential</v>
          </cell>
          <cell r="D18" t="str">
            <v>Mg Acidifying Potential Eq</v>
          </cell>
          <cell r="E18">
            <v>12</v>
          </cell>
          <cell r="F18" t="str">
            <v>Energy Industries (Power Production 1A1a)</v>
          </cell>
          <cell r="G18">
            <v>1.1</v>
          </cell>
          <cell r="H18" t="str">
            <v>BG</v>
          </cell>
          <cell r="I18" t="str">
            <v>Bulgaria</v>
          </cell>
          <cell r="J18">
            <v>45496.29630656506</v>
          </cell>
          <cell r="K18">
            <v>37048.35177476857</v>
          </cell>
          <cell r="L18">
            <v>21501.938837147638</v>
          </cell>
          <cell r="M18">
            <v>35057.542319844826</v>
          </cell>
          <cell r="N18">
            <v>37773.84554371073</v>
          </cell>
          <cell r="O18">
            <v>38883.387288153215</v>
          </cell>
          <cell r="P18">
            <v>37386.55197458073</v>
          </cell>
          <cell r="Q18">
            <v>35754.939153453124</v>
          </cell>
          <cell r="R18">
            <v>32402.79072765162</v>
          </cell>
          <cell r="S18">
            <v>25039.806927055746</v>
          </cell>
          <cell r="T18">
            <v>24960.15487132</v>
          </cell>
          <cell r="U18">
            <v>25718.07063</v>
          </cell>
          <cell r="V18">
            <v>25718.07063</v>
          </cell>
        </row>
        <row r="19">
          <cell r="A19" t="str">
            <v>Acidifying Potential_Turkey</v>
          </cell>
          <cell r="B19" t="str">
            <v>CC4</v>
          </cell>
          <cell r="C19" t="str">
            <v>Acidifying Potential</v>
          </cell>
          <cell r="D19" t="str">
            <v>Mg Acidifying Potential Eq</v>
          </cell>
          <cell r="E19">
            <v>12</v>
          </cell>
          <cell r="F19" t="str">
            <v>Energy Industries (Power Production 1A1a)</v>
          </cell>
          <cell r="G19">
            <v>1.1</v>
          </cell>
          <cell r="H19" t="str">
            <v>TR</v>
          </cell>
          <cell r="I19" t="str">
            <v>Turkey</v>
          </cell>
          <cell r="J19">
            <v>25831.073330799998</v>
          </cell>
          <cell r="K19">
            <v>28388.9945228</v>
          </cell>
          <cell r="L19">
            <v>28106.2499512</v>
          </cell>
          <cell r="M19">
            <v>26312.5135406</v>
          </cell>
          <cell r="N19">
            <v>33720.6113583</v>
          </cell>
          <cell r="O19">
            <v>32404.3205962</v>
          </cell>
          <cell r="P19">
            <v>37552.0379829</v>
          </cell>
          <cell r="Q19">
            <v>39671.1412362</v>
          </cell>
          <cell r="R19">
            <v>44021.2363378</v>
          </cell>
          <cell r="S19">
            <v>44040.1901358</v>
          </cell>
          <cell r="T19">
            <v>44677.1058907</v>
          </cell>
          <cell r="U19">
            <v>46972.3912104</v>
          </cell>
          <cell r="V19">
            <v>46972.3912104</v>
          </cell>
        </row>
        <row r="20">
          <cell r="A20" t="str">
            <v>CH4_Bulgaria</v>
          </cell>
          <cell r="B20" t="str">
            <v>CC4</v>
          </cell>
          <cell r="C20" t="str">
            <v>CH4</v>
          </cell>
          <cell r="D20" t="str">
            <v>Mg</v>
          </cell>
          <cell r="E20">
            <v>12</v>
          </cell>
          <cell r="F20" t="str">
            <v>Energy Industries (Power Production 1A1a)</v>
          </cell>
          <cell r="G20">
            <v>1.1</v>
          </cell>
          <cell r="H20" t="str">
            <v>BG</v>
          </cell>
          <cell r="I20" t="str">
            <v>Bulgaria</v>
          </cell>
          <cell r="J20">
            <v>1845.4904904601751</v>
          </cell>
          <cell r="K20">
            <v>1504.1702163465102</v>
          </cell>
          <cell r="L20">
            <v>1329.9623636593428</v>
          </cell>
          <cell r="M20">
            <v>1188.889335990244</v>
          </cell>
          <cell r="N20">
            <v>1074.3177486971092</v>
          </cell>
          <cell r="O20">
            <v>1141.785555679428</v>
          </cell>
          <cell r="P20">
            <v>1060.109959285637</v>
          </cell>
          <cell r="Q20">
            <v>1056.1517454483615</v>
          </cell>
          <cell r="R20">
            <v>1242.736264391816</v>
          </cell>
          <cell r="S20">
            <v>1179.2467835</v>
          </cell>
          <cell r="T20">
            <v>1139.9494</v>
          </cell>
          <cell r="U20">
            <v>1238.6652920000001</v>
          </cell>
          <cell r="V20">
            <v>393.34345139999994</v>
          </cell>
        </row>
        <row r="21">
          <cell r="A21" t="str">
            <v>CH4_Romania</v>
          </cell>
          <cell r="B21" t="str">
            <v>CC4</v>
          </cell>
          <cell r="C21" t="str">
            <v>CH4</v>
          </cell>
          <cell r="D21" t="str">
            <v>Mg</v>
          </cell>
          <cell r="E21">
            <v>12</v>
          </cell>
          <cell r="F21" t="str">
            <v>Energy Industries (Power Production 1A1a)</v>
          </cell>
          <cell r="G21">
            <v>1.1</v>
          </cell>
          <cell r="H21" t="str">
            <v>RO</v>
          </cell>
          <cell r="I21" t="str">
            <v>Romania</v>
          </cell>
          <cell r="J21">
            <v>1945.3022</v>
          </cell>
          <cell r="K21">
            <v>1562.5135999999998</v>
          </cell>
          <cell r="L21">
            <v>1335.167</v>
          </cell>
          <cell r="M21">
            <v>1426.3530000000003</v>
          </cell>
          <cell r="N21">
            <v>1303.1789999999999</v>
          </cell>
          <cell r="O21">
            <v>1334.797</v>
          </cell>
          <cell r="P21">
            <v>1468.06</v>
          </cell>
          <cell r="Q21">
            <v>1258.499</v>
          </cell>
          <cell r="R21">
            <v>1093.574</v>
          </cell>
          <cell r="S21">
            <v>925.052</v>
          </cell>
          <cell r="T21">
            <v>877.0585000000001</v>
          </cell>
          <cell r="U21">
            <v>943.81203</v>
          </cell>
          <cell r="V21">
            <v>1023.6308</v>
          </cell>
        </row>
        <row r="22">
          <cell r="A22" t="str">
            <v>CO_Bulgaria</v>
          </cell>
          <cell r="B22" t="str">
            <v>CC4</v>
          </cell>
          <cell r="C22" t="str">
            <v>CO</v>
          </cell>
          <cell r="D22" t="str">
            <v>Mg</v>
          </cell>
          <cell r="E22">
            <v>12</v>
          </cell>
          <cell r="F22" t="str">
            <v>Energy Industries (Power Production 1A1a)</v>
          </cell>
          <cell r="G22">
            <v>1.1</v>
          </cell>
          <cell r="H22" t="str">
            <v>BG</v>
          </cell>
          <cell r="I22" t="str">
            <v>Bulgaria</v>
          </cell>
          <cell r="J22">
            <v>9218.430313446272</v>
          </cell>
          <cell r="K22">
            <v>6704.312955233652</v>
          </cell>
          <cell r="L22">
            <v>6355.1299888152325</v>
          </cell>
          <cell r="M22">
            <v>2793.463731347355</v>
          </cell>
          <cell r="N22">
            <v>2653.790544779987</v>
          </cell>
          <cell r="O22">
            <v>3142.646697765774</v>
          </cell>
          <cell r="P22">
            <v>2863.3003246310386</v>
          </cell>
          <cell r="Q22">
            <v>2653.790544779987</v>
          </cell>
          <cell r="R22">
            <v>2583.9539514963035</v>
          </cell>
          <cell r="S22">
            <v>2933.136917914723</v>
          </cell>
          <cell r="T22">
            <v>2560</v>
          </cell>
          <cell r="U22">
            <v>2335</v>
          </cell>
          <cell r="V22">
            <v>2335</v>
          </cell>
        </row>
        <row r="23">
          <cell r="A23" t="str">
            <v>CO_Turkey</v>
          </cell>
          <cell r="B23" t="str">
            <v>CC4</v>
          </cell>
          <cell r="C23" t="str">
            <v>CO</v>
          </cell>
          <cell r="D23" t="str">
            <v>Mg</v>
          </cell>
          <cell r="E23">
            <v>12</v>
          </cell>
          <cell r="F23" t="str">
            <v>Energy Industries (Power Production 1A1a)</v>
          </cell>
          <cell r="G23">
            <v>1.1</v>
          </cell>
          <cell r="H23" t="str">
            <v>TR</v>
          </cell>
          <cell r="I23" t="str">
            <v>Turkey</v>
          </cell>
          <cell r="J23">
            <v>7000</v>
          </cell>
          <cell r="K23">
            <v>7650</v>
          </cell>
          <cell r="L23">
            <v>8580</v>
          </cell>
          <cell r="M23">
            <v>8180</v>
          </cell>
          <cell r="N23">
            <v>9630</v>
          </cell>
          <cell r="O23">
            <v>10080</v>
          </cell>
          <cell r="P23">
            <v>10860</v>
          </cell>
          <cell r="Q23">
            <v>12330</v>
          </cell>
          <cell r="R23">
            <v>13780</v>
          </cell>
          <cell r="S23">
            <v>15550</v>
          </cell>
          <cell r="T23">
            <v>17840</v>
          </cell>
          <cell r="U23">
            <v>18590</v>
          </cell>
          <cell r="V23">
            <v>18590</v>
          </cell>
        </row>
        <row r="24">
          <cell r="A24" t="str">
            <v>CO2_Bulgaria</v>
          </cell>
          <cell r="B24" t="str">
            <v>CC4</v>
          </cell>
          <cell r="C24" t="str">
            <v>CO2</v>
          </cell>
          <cell r="D24" t="str">
            <v>Mg</v>
          </cell>
          <cell r="E24">
            <v>12</v>
          </cell>
          <cell r="F24" t="str">
            <v>Energy Industries (Power Production 1A1a)</v>
          </cell>
          <cell r="G24">
            <v>1.1</v>
          </cell>
          <cell r="H24" t="str">
            <v>BG</v>
          </cell>
          <cell r="I24" t="str">
            <v>Bulgaria</v>
          </cell>
          <cell r="J24">
            <v>36683549.84289192</v>
          </cell>
          <cell r="K24">
            <v>35103449.828378126</v>
          </cell>
          <cell r="L24">
            <v>32052460.31274564</v>
          </cell>
          <cell r="M24">
            <v>32263614.901372053</v>
          </cell>
          <cell r="N24">
            <v>29301579.302136827</v>
          </cell>
          <cell r="O24">
            <v>29897382.742780764</v>
          </cell>
          <cell r="P24">
            <v>29049185.10819097</v>
          </cell>
          <cell r="Q24">
            <v>29302081.919230986</v>
          </cell>
          <cell r="R24">
            <v>25714203.03031149</v>
          </cell>
          <cell r="S24">
            <v>24498732.420110002</v>
          </cell>
          <cell r="T24">
            <v>24881394.360000003</v>
          </cell>
          <cell r="U24">
            <v>27805164.482</v>
          </cell>
          <cell r="V24">
            <v>25200613.951899998</v>
          </cell>
        </row>
        <row r="25">
          <cell r="A25" t="str">
            <v>CO2_Romania</v>
          </cell>
          <cell r="B25" t="str">
            <v>CC4</v>
          </cell>
          <cell r="C25" t="str">
            <v>CO2</v>
          </cell>
          <cell r="D25" t="str">
            <v>Mg</v>
          </cell>
          <cell r="E25">
            <v>12</v>
          </cell>
          <cell r="F25" t="str">
            <v>Energy Industries (Power Production 1A1a)</v>
          </cell>
          <cell r="G25">
            <v>1.1</v>
          </cell>
          <cell r="H25" t="str">
            <v>RO</v>
          </cell>
          <cell r="I25" t="str">
            <v>Romania</v>
          </cell>
          <cell r="J25">
            <v>93992551.41248333</v>
          </cell>
          <cell r="K25">
            <v>77004921.7603</v>
          </cell>
          <cell r="L25">
            <v>67888906.20966665</v>
          </cell>
          <cell r="M25">
            <v>69323062.13433333</v>
          </cell>
          <cell r="N25">
            <v>65392533.86133333</v>
          </cell>
          <cell r="O25">
            <v>66649612.035</v>
          </cell>
          <cell r="P25">
            <v>69247869.35166666</v>
          </cell>
          <cell r="Q25">
            <v>58855501.906166665</v>
          </cell>
          <cell r="R25">
            <v>52413490.080000006</v>
          </cell>
          <cell r="S25">
            <v>46009824.718833335</v>
          </cell>
          <cell r="T25">
            <v>46122271.11485</v>
          </cell>
          <cell r="U25">
            <v>49251464.282400005</v>
          </cell>
          <cell r="V25">
            <v>49972355.88145</v>
          </cell>
        </row>
        <row r="26">
          <cell r="A26" t="str">
            <v>GWP_Bulgaria</v>
          </cell>
          <cell r="B26" t="str">
            <v>CC4</v>
          </cell>
          <cell r="C26" t="str">
            <v>GWP</v>
          </cell>
          <cell r="D26" t="str">
            <v>Mg CO2 Eq</v>
          </cell>
          <cell r="E26">
            <v>12</v>
          </cell>
          <cell r="F26" t="str">
            <v>Energy Industries (Power Production 1A1a)</v>
          </cell>
          <cell r="G26">
            <v>1.1</v>
          </cell>
          <cell r="H26" t="str">
            <v>BG</v>
          </cell>
          <cell r="I26" t="str">
            <v>Bulgaria</v>
          </cell>
          <cell r="J26">
            <v>39682812.43613617</v>
          </cell>
          <cell r="K26">
            <v>37877286.92675886</v>
          </cell>
          <cell r="L26">
            <v>34794273.203693464</v>
          </cell>
          <cell r="M26">
            <v>34955933.407046646</v>
          </cell>
          <cell r="N26">
            <v>31889161.908537224</v>
          </cell>
          <cell r="O26">
            <v>32570775.69290671</v>
          </cell>
          <cell r="P26">
            <v>31677397.888545386</v>
          </cell>
          <cell r="Q26">
            <v>31946329.515130814</v>
          </cell>
          <cell r="R26">
            <v>28130831.606491573</v>
          </cell>
          <cell r="S26">
            <v>26690092.9903212</v>
          </cell>
          <cell r="T26">
            <v>27152603.029400002</v>
          </cell>
          <cell r="U26">
            <v>30310684.215788</v>
          </cell>
          <cell r="V26">
            <v>27436239.601424597</v>
          </cell>
        </row>
        <row r="27">
          <cell r="A27" t="str">
            <v>GWP_Romania</v>
          </cell>
          <cell r="B27" t="str">
            <v>CC4</v>
          </cell>
          <cell r="C27" t="str">
            <v>GWP</v>
          </cell>
          <cell r="D27" t="str">
            <v>Mg CO2 Eq</v>
          </cell>
          <cell r="E27">
            <v>12</v>
          </cell>
          <cell r="F27" t="str">
            <v>Energy Industries (Power Production 1A1a)</v>
          </cell>
          <cell r="G27">
            <v>1.1</v>
          </cell>
          <cell r="H27" t="str">
            <v>RO</v>
          </cell>
          <cell r="I27" t="str">
            <v>Romania</v>
          </cell>
          <cell r="J27">
            <v>94253292.93518333</v>
          </cell>
          <cell r="K27">
            <v>77213274.1725</v>
          </cell>
          <cell r="L27">
            <v>68096532.30466665</v>
          </cell>
          <cell r="M27">
            <v>69543511.16733333</v>
          </cell>
          <cell r="N27">
            <v>65604716.48233334</v>
          </cell>
          <cell r="O27">
            <v>66867874.768</v>
          </cell>
          <cell r="P27">
            <v>69476686.00166667</v>
          </cell>
          <cell r="Q27">
            <v>59049750.77616667</v>
          </cell>
          <cell r="R27">
            <v>52577157.066</v>
          </cell>
          <cell r="S27">
            <v>46156035.81983334</v>
          </cell>
          <cell r="T27">
            <v>46275194.45905</v>
          </cell>
          <cell r="U27">
            <v>49421262.39765</v>
          </cell>
          <cell r="V27">
            <v>50149072.18174999</v>
          </cell>
        </row>
        <row r="28">
          <cell r="A28" t="str">
            <v>N2O_Bulgaria</v>
          </cell>
          <cell r="B28" t="str">
            <v>CC4</v>
          </cell>
          <cell r="C28" t="str">
            <v>N2O</v>
          </cell>
          <cell r="D28" t="str">
            <v>Mg</v>
          </cell>
          <cell r="E28">
            <v>12</v>
          </cell>
          <cell r="F28" t="str">
            <v>Energy Industries (Power Production 1A1a)</v>
          </cell>
          <cell r="G28">
            <v>1.1</v>
          </cell>
          <cell r="H28" t="str">
            <v>BG</v>
          </cell>
          <cell r="I28" t="str">
            <v>Bulgaria</v>
          </cell>
          <cell r="J28">
            <v>9550.023525627701</v>
          </cell>
          <cell r="K28">
            <v>8845.966205927289</v>
          </cell>
          <cell r="L28">
            <v>8754.46348809994</v>
          </cell>
          <cell r="M28">
            <v>8604.360740705793</v>
          </cell>
          <cell r="N28">
            <v>8274.264302186313</v>
          </cell>
          <cell r="O28">
            <v>8546.501462763488</v>
          </cell>
          <cell r="P28">
            <v>8406.291842611021</v>
          </cell>
          <cell r="Q28">
            <v>8458.285191114239</v>
          </cell>
          <cell r="R28">
            <v>7711.390692347919</v>
          </cell>
          <cell r="S28">
            <v>6989.02060567</v>
          </cell>
          <cell r="T28">
            <v>7249.257200000001</v>
          </cell>
          <cell r="U28">
            <v>7998.412137599999</v>
          </cell>
          <cell r="V28">
            <v>7185.04979692</v>
          </cell>
        </row>
        <row r="29">
          <cell r="A29" t="str">
            <v>N2O_Romania</v>
          </cell>
          <cell r="B29" t="str">
            <v>CC4</v>
          </cell>
          <cell r="C29" t="str">
            <v>N2O</v>
          </cell>
          <cell r="D29" t="str">
            <v>Mg</v>
          </cell>
          <cell r="E29">
            <v>12</v>
          </cell>
          <cell r="F29" t="str">
            <v>Energy Industries (Power Production 1A1a)</v>
          </cell>
          <cell r="G29">
            <v>1.1</v>
          </cell>
          <cell r="H29" t="str">
            <v>RO</v>
          </cell>
          <cell r="I29" t="str">
            <v>Romania</v>
          </cell>
          <cell r="J29">
            <v>709.3231499999999</v>
          </cell>
          <cell r="K29">
            <v>566.2568599999998</v>
          </cell>
          <cell r="L29">
            <v>579.3148</v>
          </cell>
          <cell r="M29">
            <v>614.502</v>
          </cell>
          <cell r="N29">
            <v>596.1801999999999</v>
          </cell>
          <cell r="O29">
            <v>613.6515999999999</v>
          </cell>
          <cell r="P29">
            <v>638.669</v>
          </cell>
          <cell r="Q29">
            <v>541.3560999999999</v>
          </cell>
          <cell r="R29">
            <v>453.87719999999996</v>
          </cell>
          <cell r="S29">
            <v>408.9839</v>
          </cell>
          <cell r="T29">
            <v>433.88746999999995</v>
          </cell>
          <cell r="U29">
            <v>483.800202</v>
          </cell>
          <cell r="V29">
            <v>500.70985</v>
          </cell>
        </row>
        <row r="30">
          <cell r="A30" t="str">
            <v>NH3_Bulgaria</v>
          </cell>
          <cell r="B30" t="str">
            <v>CC4</v>
          </cell>
          <cell r="C30" t="str">
            <v>NH3</v>
          </cell>
          <cell r="D30" t="str">
            <v>Mg</v>
          </cell>
          <cell r="E30">
            <v>12</v>
          </cell>
          <cell r="F30" t="str">
            <v>Energy Industries (Power Production 1A1a)</v>
          </cell>
          <cell r="G30">
            <v>1.1</v>
          </cell>
          <cell r="H30" t="str">
            <v>BG</v>
          </cell>
          <cell r="I30" t="str">
            <v>Bulgaria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NMVOC_Bulgaria</v>
          </cell>
          <cell r="B31" t="str">
            <v>CC4</v>
          </cell>
          <cell r="C31" t="str">
            <v>NMVOC</v>
          </cell>
          <cell r="D31" t="str">
            <v>Mg</v>
          </cell>
          <cell r="E31">
            <v>12</v>
          </cell>
          <cell r="F31" t="str">
            <v>Energy Industries (Power Production 1A1a)</v>
          </cell>
          <cell r="G31">
            <v>1.1</v>
          </cell>
          <cell r="H31" t="str">
            <v>BG</v>
          </cell>
          <cell r="I31" t="str">
            <v>Bulgaria</v>
          </cell>
          <cell r="J31">
            <v>227.51649369188624</v>
          </cell>
          <cell r="K31">
            <v>227.51649369188624</v>
          </cell>
          <cell r="L31">
            <v>182.013194953509</v>
          </cell>
          <cell r="M31">
            <v>227.51649369188624</v>
          </cell>
          <cell r="N31">
            <v>227.51649369188624</v>
          </cell>
          <cell r="O31">
            <v>273.01979243026346</v>
          </cell>
          <cell r="P31">
            <v>227.51649369188624</v>
          </cell>
          <cell r="Q31">
            <v>227.51649369188624</v>
          </cell>
          <cell r="R31">
            <v>227.51649369188624</v>
          </cell>
          <cell r="S31">
            <v>591.5428835989043</v>
          </cell>
          <cell r="T31">
            <v>471.76</v>
          </cell>
          <cell r="U31">
            <v>416</v>
          </cell>
          <cell r="V31">
            <v>416</v>
          </cell>
        </row>
        <row r="32">
          <cell r="A32" t="str">
            <v>NMVOC_Turkey</v>
          </cell>
          <cell r="B32" t="str">
            <v>CC4</v>
          </cell>
          <cell r="C32" t="str">
            <v>NMVOC</v>
          </cell>
          <cell r="D32" t="str">
            <v>Mg</v>
          </cell>
          <cell r="E32">
            <v>12</v>
          </cell>
          <cell r="F32" t="str">
            <v>Energy Industries (Power Production 1A1a)</v>
          </cell>
          <cell r="G32">
            <v>1.1</v>
          </cell>
          <cell r="H32" t="str">
            <v>TR</v>
          </cell>
          <cell r="I32" t="str">
            <v>Turkey</v>
          </cell>
          <cell r="J32">
            <v>1810</v>
          </cell>
          <cell r="K32">
            <v>1950</v>
          </cell>
          <cell r="L32">
            <v>2220</v>
          </cell>
          <cell r="M32">
            <v>2130</v>
          </cell>
          <cell r="N32">
            <v>2490</v>
          </cell>
          <cell r="O32">
            <v>2610</v>
          </cell>
          <cell r="P32">
            <v>2810</v>
          </cell>
          <cell r="Q32">
            <v>3190</v>
          </cell>
          <cell r="R32">
            <v>3560</v>
          </cell>
          <cell r="S32">
            <v>4000</v>
          </cell>
          <cell r="T32">
            <v>4610</v>
          </cell>
          <cell r="U32">
            <v>4780</v>
          </cell>
          <cell r="V32">
            <v>4780</v>
          </cell>
        </row>
        <row r="33">
          <cell r="A33" t="str">
            <v>NOx_Bulgaria</v>
          </cell>
          <cell r="B33" t="str">
            <v>CC4</v>
          </cell>
          <cell r="C33" t="str">
            <v>NOx</v>
          </cell>
          <cell r="D33" t="str">
            <v>Mg</v>
          </cell>
          <cell r="E33">
            <v>12</v>
          </cell>
          <cell r="F33" t="str">
            <v>Energy Industries (Power Production 1A1a)</v>
          </cell>
          <cell r="G33">
            <v>1.1</v>
          </cell>
          <cell r="H33" t="str">
            <v>BG</v>
          </cell>
          <cell r="I33" t="str">
            <v>Bulgaria</v>
          </cell>
          <cell r="J33">
            <v>77603.00654208534</v>
          </cell>
          <cell r="K33">
            <v>64294.49557078913</v>
          </cell>
          <cell r="L33">
            <v>63125.50474222933</v>
          </cell>
          <cell r="M33">
            <v>59708.4546279776</v>
          </cell>
          <cell r="N33">
            <v>60068.1441136883</v>
          </cell>
          <cell r="O33">
            <v>63934.80608507842</v>
          </cell>
          <cell r="P33">
            <v>60427.83359939901</v>
          </cell>
          <cell r="Q33">
            <v>58629.38617084547</v>
          </cell>
          <cell r="R33">
            <v>58989.075656556175</v>
          </cell>
          <cell r="S33">
            <v>56741.01637086425</v>
          </cell>
          <cell r="T33">
            <v>45964</v>
          </cell>
          <cell r="U33">
            <v>51000</v>
          </cell>
          <cell r="V33">
            <v>51000</v>
          </cell>
        </row>
        <row r="34">
          <cell r="A34" t="str">
            <v>NOx_Turkey</v>
          </cell>
          <cell r="B34" t="str">
            <v>CC4</v>
          </cell>
          <cell r="C34" t="str">
            <v>NOx</v>
          </cell>
          <cell r="D34" t="str">
            <v>Mg</v>
          </cell>
          <cell r="E34">
            <v>12</v>
          </cell>
          <cell r="F34" t="str">
            <v>Energy Industries (Power Production 1A1a)</v>
          </cell>
          <cell r="G34">
            <v>1.1</v>
          </cell>
          <cell r="H34" t="str">
            <v>TR</v>
          </cell>
          <cell r="I34" t="str">
            <v>Turkey</v>
          </cell>
          <cell r="J34">
            <v>89160</v>
          </cell>
          <cell r="K34">
            <v>97560</v>
          </cell>
          <cell r="L34">
            <v>112240</v>
          </cell>
          <cell r="M34">
            <v>106620</v>
          </cell>
          <cell r="N34">
            <v>125910</v>
          </cell>
          <cell r="O34">
            <v>128740</v>
          </cell>
          <cell r="P34">
            <v>139330</v>
          </cell>
          <cell r="Q34">
            <v>156740</v>
          </cell>
          <cell r="R34">
            <v>173060</v>
          </cell>
          <cell r="S34">
            <v>187660</v>
          </cell>
          <cell r="T34">
            <v>201390</v>
          </cell>
          <cell r="U34">
            <v>216080</v>
          </cell>
          <cell r="V34">
            <v>216080</v>
          </cell>
        </row>
        <row r="35">
          <cell r="A35" t="str">
            <v>Particulate Formation_Bulgaria</v>
          </cell>
          <cell r="B35" t="str">
            <v>CC4</v>
          </cell>
          <cell r="C35" t="str">
            <v>Particulate Formation</v>
          </cell>
          <cell r="D35" t="str">
            <v>Mg Particulate Formation Eq</v>
          </cell>
          <cell r="E35">
            <v>12</v>
          </cell>
          <cell r="F35" t="str">
            <v>Energy Industries (Power Production 1A1a)</v>
          </cell>
          <cell r="G35">
            <v>1.1</v>
          </cell>
          <cell r="H35" t="str">
            <v>BG</v>
          </cell>
          <cell r="I35" t="str">
            <v>Bulgaria</v>
          </cell>
          <cell r="J35">
            <v>825314.9084077918</v>
          </cell>
          <cell r="K35">
            <v>672622.3082215332</v>
          </cell>
          <cell r="L35">
            <v>403390.7146675611</v>
          </cell>
          <cell r="M35">
            <v>635908.161026143</v>
          </cell>
          <cell r="N35">
            <v>683027.2893474328</v>
          </cell>
          <cell r="O35">
            <v>704150.3132799331</v>
          </cell>
          <cell r="P35">
            <v>676516.2650857533</v>
          </cell>
          <cell r="Q35">
            <v>647414.9524722337</v>
          </cell>
          <cell r="R35">
            <v>589671.2362872707</v>
          </cell>
          <cell r="S35">
            <v>461305.07238243084</v>
          </cell>
          <cell r="T35">
            <v>454493.32</v>
          </cell>
          <cell r="U35">
            <v>470130</v>
          </cell>
          <cell r="V35">
            <v>470130</v>
          </cell>
        </row>
        <row r="36">
          <cell r="A36" t="str">
            <v>Particulate Formation_Turkey</v>
          </cell>
          <cell r="B36" t="str">
            <v>CC4</v>
          </cell>
          <cell r="C36" t="str">
            <v>Particulate Formation</v>
          </cell>
          <cell r="D36" t="str">
            <v>Mg Particulate Formation Eq</v>
          </cell>
          <cell r="E36">
            <v>12</v>
          </cell>
          <cell r="F36" t="str">
            <v>Energy Industries (Power Production 1A1a)</v>
          </cell>
          <cell r="G36">
            <v>1.1</v>
          </cell>
          <cell r="H36" t="str">
            <v>TR</v>
          </cell>
          <cell r="I36" t="str">
            <v>Turkey</v>
          </cell>
          <cell r="J36">
            <v>491328.6</v>
          </cell>
          <cell r="K36">
            <v>539766</v>
          </cell>
          <cell r="L36">
            <v>542284</v>
          </cell>
          <cell r="M36">
            <v>508453.8</v>
          </cell>
          <cell r="N36">
            <v>646194.6</v>
          </cell>
          <cell r="O36">
            <v>624876.4</v>
          </cell>
          <cell r="P36">
            <v>719170</v>
          </cell>
          <cell r="Q36">
            <v>764568.8</v>
          </cell>
          <cell r="R36">
            <v>847969.4</v>
          </cell>
          <cell r="S36">
            <v>855660.4</v>
          </cell>
          <cell r="T36">
            <v>873591</v>
          </cell>
          <cell r="U36">
            <v>920662.4</v>
          </cell>
          <cell r="V36">
            <v>920662.4</v>
          </cell>
        </row>
        <row r="37">
          <cell r="A37" t="str">
            <v>PM10_Bulgaria</v>
          </cell>
          <cell r="B37" t="str">
            <v>CC4</v>
          </cell>
          <cell r="C37" t="str">
            <v>PM10</v>
          </cell>
          <cell r="D37" t="str">
            <v>Mg</v>
          </cell>
          <cell r="E37">
            <v>12</v>
          </cell>
          <cell r="F37" t="str">
            <v>Energy Industries (Power Production 1A1a)</v>
          </cell>
          <cell r="G37">
            <v>1.1</v>
          </cell>
          <cell r="H37" t="str">
            <v>BG</v>
          </cell>
          <cell r="I37" t="str">
            <v>Bulgaria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SO2_Bulgaria</v>
          </cell>
          <cell r="B38" t="str">
            <v>CC4</v>
          </cell>
          <cell r="C38" t="str">
            <v>SO2</v>
          </cell>
          <cell r="D38" t="str">
            <v>Mg</v>
          </cell>
          <cell r="E38">
            <v>12</v>
          </cell>
          <cell r="F38" t="str">
            <v>Energy Industries (Power Production 1A1a)</v>
          </cell>
          <cell r="G38">
            <v>1.1</v>
          </cell>
          <cell r="H38" t="str">
            <v>BG</v>
          </cell>
          <cell r="I38" t="str">
            <v>Bulgaria</v>
          </cell>
          <cell r="J38">
            <v>1401896.7826865863</v>
          </cell>
          <cell r="K38">
            <v>1140820.6520726644</v>
          </cell>
          <cell r="L38">
            <v>644148.6490637023</v>
          </cell>
          <cell r="M38">
            <v>1080305.0388028198</v>
          </cell>
          <cell r="N38">
            <v>1166976.523198865</v>
          </cell>
          <cell r="O38">
            <v>1199792.007268637</v>
          </cell>
          <cell r="P38">
            <v>1154332.910219041</v>
          </cell>
          <cell r="Q38">
            <v>1103372.3937812771</v>
          </cell>
          <cell r="R38">
            <v>995853.4253879652</v>
          </cell>
          <cell r="S38">
            <v>761801.8110667968</v>
          </cell>
          <cell r="T38">
            <v>766750</v>
          </cell>
          <cell r="U38">
            <v>787500</v>
          </cell>
          <cell r="V38">
            <v>787500</v>
          </cell>
        </row>
        <row r="39">
          <cell r="A39" t="str">
            <v>SO2_Turkey</v>
          </cell>
          <cell r="B39" t="str">
            <v>CC4</v>
          </cell>
          <cell r="C39" t="str">
            <v>SO2</v>
          </cell>
          <cell r="D39" t="str">
            <v>Mg</v>
          </cell>
          <cell r="E39">
            <v>12</v>
          </cell>
          <cell r="F39" t="str">
            <v>Energy Industries (Power Production 1A1a)</v>
          </cell>
          <cell r="G39">
            <v>1.1</v>
          </cell>
          <cell r="H39" t="str">
            <v>TR</v>
          </cell>
          <cell r="I39" t="str">
            <v>Turkey</v>
          </cell>
          <cell r="J39">
            <v>764570</v>
          </cell>
          <cell r="K39">
            <v>840580</v>
          </cell>
          <cell r="L39">
            <v>821320</v>
          </cell>
          <cell r="M39">
            <v>767830</v>
          </cell>
          <cell r="N39">
            <v>991470</v>
          </cell>
          <cell r="O39">
            <v>947380</v>
          </cell>
          <cell r="P39">
            <v>1104740</v>
          </cell>
          <cell r="Q39">
            <v>1160440</v>
          </cell>
          <cell r="R39">
            <v>1288290</v>
          </cell>
          <cell r="S39">
            <v>1278740</v>
          </cell>
          <cell r="T39">
            <v>1289570</v>
          </cell>
          <cell r="U39">
            <v>1352800</v>
          </cell>
          <cell r="V39">
            <v>1352800</v>
          </cell>
        </row>
        <row r="40">
          <cell r="A40" t="str">
            <v>TOFP_Bulgaria</v>
          </cell>
          <cell r="B40" t="str">
            <v>CC4</v>
          </cell>
          <cell r="C40" t="str">
            <v>TOFP</v>
          </cell>
          <cell r="D40" t="str">
            <v>Mg TOFP Eq</v>
          </cell>
          <cell r="E40">
            <v>12</v>
          </cell>
          <cell r="F40" t="str">
            <v>Energy Industries (Power Production 1A1a)</v>
          </cell>
          <cell r="G40">
            <v>1.1</v>
          </cell>
          <cell r="H40" t="str">
            <v>BG</v>
          </cell>
          <cell r="I40" t="str">
            <v>Bulgaria</v>
          </cell>
          <cell r="J40">
            <v>95943.04867638151</v>
          </cell>
          <cell r="K40">
            <v>79425.33389815917</v>
          </cell>
          <cell r="L40">
            <v>77912.8127523342</v>
          </cell>
          <cell r="M40">
            <v>73395.75660097663</v>
          </cell>
          <cell r="N40">
            <v>73817.60972079917</v>
          </cell>
          <cell r="O40">
            <v>78635.15935075967</v>
          </cell>
          <cell r="P40">
            <v>74279.27806009809</v>
          </cell>
          <cell r="Q40">
            <v>72062.07070648544</v>
          </cell>
          <cell r="R40">
            <v>72495.8220370565</v>
          </cell>
          <cell r="S40">
            <v>70154.7373719929</v>
          </cell>
          <cell r="T40">
            <v>56845.3992916</v>
          </cell>
          <cell r="U40">
            <v>62910.191314088</v>
          </cell>
          <cell r="V40">
            <v>62898.3568083196</v>
          </cell>
        </row>
        <row r="41">
          <cell r="A41" t="str">
            <v>TOFP_Romania</v>
          </cell>
          <cell r="B41" t="str">
            <v>CC4</v>
          </cell>
          <cell r="C41" t="str">
            <v>TOFP</v>
          </cell>
          <cell r="D41" t="str">
            <v>Mg TOFP Eq</v>
          </cell>
          <cell r="E41">
            <v>12</v>
          </cell>
          <cell r="F41" t="str">
            <v>Energy Industries (Power Production 1A1a)</v>
          </cell>
          <cell r="G41">
            <v>1.1</v>
          </cell>
          <cell r="H41" t="str">
            <v>RO</v>
          </cell>
          <cell r="I41" t="str">
            <v>Romania</v>
          </cell>
          <cell r="J41">
            <v>27.234230800000002</v>
          </cell>
          <cell r="K41">
            <v>21.875190399999997</v>
          </cell>
          <cell r="L41">
            <v>18.692338</v>
          </cell>
          <cell r="M41">
            <v>19.968942000000006</v>
          </cell>
          <cell r="N41">
            <v>18.244505999999998</v>
          </cell>
          <cell r="O41">
            <v>18.687158</v>
          </cell>
          <cell r="P41">
            <v>20.55284</v>
          </cell>
          <cell r="Q41">
            <v>17.618986</v>
          </cell>
          <cell r="R41">
            <v>15.310036000000002</v>
          </cell>
          <cell r="S41">
            <v>12.950728</v>
          </cell>
          <cell r="T41">
            <v>12.278819000000002</v>
          </cell>
          <cell r="U41">
            <v>13.21336842</v>
          </cell>
          <cell r="V41">
            <v>14.3308312</v>
          </cell>
        </row>
        <row r="42">
          <cell r="A42" t="str">
            <v>TOFP_Turkey</v>
          </cell>
          <cell r="B42" t="str">
            <v>CC4</v>
          </cell>
          <cell r="C42" t="str">
            <v>TOFP</v>
          </cell>
          <cell r="D42" t="str">
            <v>Mg TOFP Eq</v>
          </cell>
          <cell r="E42">
            <v>12</v>
          </cell>
          <cell r="F42" t="str">
            <v>Energy Industries (Power Production 1A1a)</v>
          </cell>
          <cell r="G42">
            <v>1.1</v>
          </cell>
          <cell r="H42" t="str">
            <v>TR</v>
          </cell>
          <cell r="I42" t="str">
            <v>Turkey</v>
          </cell>
          <cell r="J42">
            <v>111355.2</v>
          </cell>
          <cell r="K42">
            <v>121814.7</v>
          </cell>
          <cell r="L42">
            <v>140096.6</v>
          </cell>
          <cell r="M42">
            <v>133106.2</v>
          </cell>
          <cell r="N42">
            <v>157159.5</v>
          </cell>
          <cell r="O42">
            <v>160781.6</v>
          </cell>
          <cell r="P42">
            <v>173987.2</v>
          </cell>
          <cell r="Q42">
            <v>195769.1</v>
          </cell>
          <cell r="R42">
            <v>216209</v>
          </cell>
          <cell r="S42">
            <v>234655.7</v>
          </cell>
          <cell r="T42">
            <v>252268.2</v>
          </cell>
          <cell r="U42">
            <v>270442.5</v>
          </cell>
          <cell r="V42">
            <v>270442.5</v>
          </cell>
        </row>
        <row r="43">
          <cell r="A43" t="str">
            <v>Acidifying Potential_Liechtenstein</v>
          </cell>
          <cell r="B43" t="str">
            <v>EFTA3</v>
          </cell>
          <cell r="C43" t="str">
            <v>Acidifying Potential</v>
          </cell>
          <cell r="D43" t="str">
            <v>Mg Acidifying Potential Eq</v>
          </cell>
          <cell r="E43">
            <v>12</v>
          </cell>
          <cell r="F43" t="str">
            <v>Energy Industries (Power Production 1A1a)</v>
          </cell>
          <cell r="G43">
            <v>1.1</v>
          </cell>
          <cell r="H43" t="str">
            <v>LI</v>
          </cell>
          <cell r="I43" t="str">
            <v>Liechtenstein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 t="str">
            <v>Acidifying Potential_Norway</v>
          </cell>
          <cell r="B44" t="str">
            <v>EFTA3</v>
          </cell>
          <cell r="C44" t="str">
            <v>Acidifying Potential</v>
          </cell>
          <cell r="D44" t="str">
            <v>Mg Acidifying Potential Eq</v>
          </cell>
          <cell r="E44">
            <v>12</v>
          </cell>
          <cell r="F44" t="str">
            <v>Energy Industries (Power Production 1A1a)</v>
          </cell>
          <cell r="G44">
            <v>1.1</v>
          </cell>
          <cell r="H44" t="str">
            <v>NO</v>
          </cell>
          <cell r="I44" t="str">
            <v>Norway</v>
          </cell>
          <cell r="J44">
            <v>44.82373662781119</v>
          </cell>
          <cell r="K44">
            <v>45.0548788756234</v>
          </cell>
          <cell r="L44">
            <v>48.2077695321693</v>
          </cell>
          <cell r="M44">
            <v>41.7096519416523</v>
          </cell>
          <cell r="N44">
            <v>49.007192433633506</v>
          </cell>
          <cell r="O44">
            <v>44.437246959372004</v>
          </cell>
          <cell r="P44">
            <v>48.3129080679558</v>
          </cell>
          <cell r="Q44">
            <v>41.366226085546</v>
          </cell>
          <cell r="R44">
            <v>40.4047611776047</v>
          </cell>
          <cell r="S44">
            <v>44.37512569581729</v>
          </cell>
          <cell r="T44">
            <v>44.14181643226959</v>
          </cell>
          <cell r="U44">
            <v>44.1077922899051</v>
          </cell>
          <cell r="V44">
            <v>49.849093357411</v>
          </cell>
        </row>
        <row r="45">
          <cell r="A45" t="str">
            <v>CH4_Iceland</v>
          </cell>
          <cell r="B45" t="str">
            <v>EFTA3</v>
          </cell>
          <cell r="C45" t="str">
            <v>CH4</v>
          </cell>
          <cell r="D45" t="str">
            <v>Mg</v>
          </cell>
          <cell r="E45">
            <v>12</v>
          </cell>
          <cell r="F45" t="str">
            <v>Energy Industries (Power Production 1A1a)</v>
          </cell>
          <cell r="G45">
            <v>1.1</v>
          </cell>
          <cell r="H45" t="str">
            <v>IS</v>
          </cell>
          <cell r="I45" t="str">
            <v>Iceland</v>
          </cell>
          <cell r="J45">
            <v>0.225316</v>
          </cell>
          <cell r="K45">
            <v>0.24264799999999992</v>
          </cell>
          <cell r="L45">
            <v>0.225316</v>
          </cell>
          <cell r="M45">
            <v>0.17332</v>
          </cell>
          <cell r="N45">
            <v>0.17332</v>
          </cell>
          <cell r="O45">
            <v>0.18909212</v>
          </cell>
          <cell r="P45">
            <v>0.21989032000000003</v>
          </cell>
          <cell r="Q45">
            <v>0.11868900000000002</v>
          </cell>
          <cell r="R45">
            <v>0.22893264000000002</v>
          </cell>
          <cell r="S45">
            <v>0.1790972</v>
          </cell>
          <cell r="T45">
            <v>0.1845858</v>
          </cell>
          <cell r="U45">
            <v>0.15546804</v>
          </cell>
          <cell r="V45">
            <v>0.15546804</v>
          </cell>
        </row>
        <row r="46">
          <cell r="A46" t="str">
            <v>CH4_Norway</v>
          </cell>
          <cell r="B46" t="str">
            <v>EFTA3</v>
          </cell>
          <cell r="C46" t="str">
            <v>CH4</v>
          </cell>
          <cell r="D46" t="str">
            <v>Mg</v>
          </cell>
          <cell r="E46">
            <v>12</v>
          </cell>
          <cell r="F46" t="str">
            <v>Energy Industries (Power Production 1A1a)</v>
          </cell>
          <cell r="G46">
            <v>1.1</v>
          </cell>
          <cell r="H46" t="str">
            <v>NO</v>
          </cell>
          <cell r="I46" t="str">
            <v>Norway</v>
          </cell>
          <cell r="J46">
            <v>92.19002</v>
          </cell>
          <cell r="K46">
            <v>96.10979609923474</v>
          </cell>
          <cell r="L46">
            <v>102.30403290467588</v>
          </cell>
          <cell r="M46">
            <v>106.87716490991173</v>
          </cell>
          <cell r="N46">
            <v>113.44406272487835</v>
          </cell>
          <cell r="O46">
            <v>113.26821988051545</v>
          </cell>
          <cell r="P46">
            <v>120.11718823248292</v>
          </cell>
          <cell r="Q46">
            <v>125.1460087829719</v>
          </cell>
          <cell r="R46">
            <v>118.86215999999999</v>
          </cell>
          <cell r="S46">
            <v>128.9643</v>
          </cell>
          <cell r="T46">
            <v>143.16827</v>
          </cell>
          <cell r="U46">
            <v>166.04171000000002</v>
          </cell>
          <cell r="V46">
            <v>175.63865</v>
          </cell>
        </row>
        <row r="47">
          <cell r="A47" t="str">
            <v>CO_Liechtenstein</v>
          </cell>
          <cell r="B47" t="str">
            <v>EFTA3</v>
          </cell>
          <cell r="C47" t="str">
            <v>CO</v>
          </cell>
          <cell r="D47" t="str">
            <v>Mg</v>
          </cell>
          <cell r="E47">
            <v>12</v>
          </cell>
          <cell r="F47" t="str">
            <v>Energy Industries (Power Production 1A1a)</v>
          </cell>
          <cell r="G47">
            <v>1.1</v>
          </cell>
          <cell r="H47" t="str">
            <v>LI</v>
          </cell>
          <cell r="I47" t="str">
            <v>Liechtenstein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 t="str">
            <v>CO_Norway</v>
          </cell>
          <cell r="B48" t="str">
            <v>EFTA3</v>
          </cell>
          <cell r="C48" t="str">
            <v>CO</v>
          </cell>
          <cell r="D48" t="str">
            <v>Mg</v>
          </cell>
          <cell r="E48">
            <v>12</v>
          </cell>
          <cell r="F48" t="str">
            <v>Energy Industries (Power Production 1A1a)</v>
          </cell>
          <cell r="G48">
            <v>1.1</v>
          </cell>
          <cell r="H48" t="str">
            <v>NO</v>
          </cell>
          <cell r="I48" t="str">
            <v>Norway</v>
          </cell>
          <cell r="J48">
            <v>430.80696</v>
          </cell>
          <cell r="K48">
            <v>451.20936</v>
          </cell>
          <cell r="L48">
            <v>434.12371</v>
          </cell>
          <cell r="M48">
            <v>498.26151000000004</v>
          </cell>
          <cell r="N48">
            <v>532.69217</v>
          </cell>
          <cell r="O48">
            <v>470.49705</v>
          </cell>
          <cell r="P48">
            <v>512.85375</v>
          </cell>
          <cell r="Q48">
            <v>517.52569</v>
          </cell>
          <cell r="R48">
            <v>651.4669600000001</v>
          </cell>
          <cell r="S48">
            <v>676.7266</v>
          </cell>
          <cell r="T48">
            <v>669.34728</v>
          </cell>
          <cell r="U48">
            <v>1820.63858</v>
          </cell>
          <cell r="V48">
            <v>2407.83102</v>
          </cell>
        </row>
        <row r="49">
          <cell r="A49" t="str">
            <v>CO2_Iceland</v>
          </cell>
          <cell r="B49" t="str">
            <v>EFTA3</v>
          </cell>
          <cell r="C49" t="str">
            <v>CO2</v>
          </cell>
          <cell r="D49" t="str">
            <v>Mg</v>
          </cell>
          <cell r="E49">
            <v>12</v>
          </cell>
          <cell r="F49" t="str">
            <v>Energy Industries (Power Production 1A1a)</v>
          </cell>
          <cell r="G49">
            <v>1.1</v>
          </cell>
          <cell r="H49" t="str">
            <v>IS</v>
          </cell>
          <cell r="I49" t="str">
            <v>Iceland</v>
          </cell>
          <cell r="J49">
            <v>4130.380254000001</v>
          </cell>
          <cell r="K49">
            <v>4448.101812</v>
          </cell>
          <cell r="L49">
            <v>4130.380254000001</v>
          </cell>
          <cell r="M49">
            <v>3177.2155800000005</v>
          </cell>
          <cell r="N49">
            <v>3177.2155800000005</v>
          </cell>
          <cell r="O49">
            <v>3466.34219778</v>
          </cell>
          <cell r="P49">
            <v>4033.282814220001</v>
          </cell>
          <cell r="Q49">
            <v>2183.36284584</v>
          </cell>
          <cell r="R49">
            <v>4303.82008584</v>
          </cell>
          <cell r="S49">
            <v>3313.3194896999994</v>
          </cell>
          <cell r="T49">
            <v>3383.7345926999997</v>
          </cell>
          <cell r="U49">
            <v>2849.96237526</v>
          </cell>
          <cell r="V49">
            <v>2849.96237526</v>
          </cell>
        </row>
        <row r="50">
          <cell r="A50" t="str">
            <v>CO2_Norway</v>
          </cell>
          <cell r="B50" t="str">
            <v>EFTA3</v>
          </cell>
          <cell r="C50" t="str">
            <v>CO2</v>
          </cell>
          <cell r="D50" t="str">
            <v>Mg</v>
          </cell>
          <cell r="E50">
            <v>12</v>
          </cell>
          <cell r="F50" t="str">
            <v>Energy Industries (Power Production 1A1a)</v>
          </cell>
          <cell r="G50">
            <v>1.1</v>
          </cell>
          <cell r="H50" t="str">
            <v>NO</v>
          </cell>
          <cell r="I50" t="str">
            <v>Norway</v>
          </cell>
          <cell r="J50">
            <v>164702.2324</v>
          </cell>
          <cell r="K50">
            <v>179008.47079098184</v>
          </cell>
          <cell r="L50">
            <v>201505.01112695882</v>
          </cell>
          <cell r="M50">
            <v>217474.18935120408</v>
          </cell>
          <cell r="N50">
            <v>242463.3339138273</v>
          </cell>
          <cell r="O50">
            <v>247250.56467558368</v>
          </cell>
          <cell r="P50">
            <v>280178.1513470494</v>
          </cell>
          <cell r="Q50">
            <v>297721.9446147858</v>
          </cell>
          <cell r="R50">
            <v>297050.69119999994</v>
          </cell>
          <cell r="S50">
            <v>336688.9774</v>
          </cell>
          <cell r="T50">
            <v>274912.1678</v>
          </cell>
          <cell r="U50">
            <v>305199.90795</v>
          </cell>
          <cell r="V50">
            <v>347494.24993000005</v>
          </cell>
        </row>
        <row r="51">
          <cell r="A51" t="str">
            <v>GWP_Iceland</v>
          </cell>
          <cell r="B51" t="str">
            <v>EFTA3</v>
          </cell>
          <cell r="C51" t="str">
            <v>GWP</v>
          </cell>
          <cell r="D51" t="str">
            <v>Mg CO2 Eq</v>
          </cell>
          <cell r="E51">
            <v>12</v>
          </cell>
          <cell r="F51" t="str">
            <v>Energy Industries (Power Production 1A1a)</v>
          </cell>
          <cell r="G51">
            <v>1.1</v>
          </cell>
          <cell r="H51" t="str">
            <v>IS</v>
          </cell>
          <cell r="I51" t="str">
            <v>Iceland</v>
          </cell>
          <cell r="J51">
            <v>4658.971590000001</v>
          </cell>
          <cell r="K51">
            <v>5017.35402</v>
          </cell>
          <cell r="L51">
            <v>4658.971590000001</v>
          </cell>
          <cell r="M51">
            <v>3583.8243000000007</v>
          </cell>
          <cell r="N51">
            <v>3583.8243000000007</v>
          </cell>
          <cell r="O51">
            <v>3909.9523112999996</v>
          </cell>
          <cell r="P51">
            <v>4549.145504940001</v>
          </cell>
          <cell r="Q51">
            <v>2461.8072398399995</v>
          </cell>
          <cell r="R51">
            <v>4840.8960592799995</v>
          </cell>
          <cell r="S51">
            <v>3733.4815208999994</v>
          </cell>
          <cell r="T51">
            <v>3816.7728795</v>
          </cell>
          <cell r="U51">
            <v>3214.6903971</v>
          </cell>
          <cell r="V51">
            <v>3214.6903971</v>
          </cell>
        </row>
        <row r="52">
          <cell r="A52" t="str">
            <v>GWP_Norway</v>
          </cell>
          <cell r="B52" t="str">
            <v>EFTA3</v>
          </cell>
          <cell r="C52" t="str">
            <v>GWP</v>
          </cell>
          <cell r="D52" t="str">
            <v>Mg CO2 Eq</v>
          </cell>
          <cell r="E52">
            <v>12</v>
          </cell>
          <cell r="F52" t="str">
            <v>Energy Industries (Power Production 1A1a)</v>
          </cell>
          <cell r="G52">
            <v>1.1</v>
          </cell>
          <cell r="H52" t="str">
            <v>NO</v>
          </cell>
          <cell r="I52" t="str">
            <v>Norway</v>
          </cell>
          <cell r="J52">
            <v>171297.66542</v>
          </cell>
          <cell r="K52">
            <v>186460.17817169044</v>
          </cell>
          <cell r="L52">
            <v>209734.7592682037</v>
          </cell>
          <cell r="M52">
            <v>225722.9894655479</v>
          </cell>
          <cell r="N52">
            <v>251283.7014703932</v>
          </cell>
          <cell r="O52">
            <v>256078.68982107693</v>
          </cell>
          <cell r="P52">
            <v>289696.4629015326</v>
          </cell>
          <cell r="Q52">
            <v>307511.89756401605</v>
          </cell>
          <cell r="R52">
            <v>306512.4888874999</v>
          </cell>
          <cell r="S52">
            <v>347444.3193</v>
          </cell>
          <cell r="T52">
            <v>286653.62416999997</v>
          </cell>
          <cell r="U52">
            <v>319131.0043225</v>
          </cell>
          <cell r="V52">
            <v>363354.2067080001</v>
          </cell>
        </row>
        <row r="53">
          <cell r="A53" t="str">
            <v>N2O_Iceland</v>
          </cell>
          <cell r="B53" t="str">
            <v>EFTA3</v>
          </cell>
          <cell r="C53" t="str">
            <v>N2O</v>
          </cell>
          <cell r="D53" t="str">
            <v>Mg</v>
          </cell>
          <cell r="E53">
            <v>12</v>
          </cell>
          <cell r="F53" t="str">
            <v>Energy Industries (Power Production 1A1a)</v>
          </cell>
          <cell r="G53">
            <v>1.1</v>
          </cell>
          <cell r="H53" t="str">
            <v>IS</v>
          </cell>
          <cell r="I53" t="str">
            <v>Iceland</v>
          </cell>
          <cell r="J53">
            <v>1.6898700000000004</v>
          </cell>
          <cell r="K53">
            <v>1.8198600000000003</v>
          </cell>
          <cell r="L53">
            <v>1.6898700000000004</v>
          </cell>
          <cell r="M53">
            <v>1.2999</v>
          </cell>
          <cell r="N53">
            <v>1.2999</v>
          </cell>
          <cell r="O53">
            <v>1.4181909</v>
          </cell>
          <cell r="P53">
            <v>1.6491774000000001</v>
          </cell>
          <cell r="Q53">
            <v>0.8901674999999998</v>
          </cell>
          <cell r="R53">
            <v>1.7169948</v>
          </cell>
          <cell r="S53">
            <v>1.3432289999999998</v>
          </cell>
          <cell r="T53">
            <v>1.3843935</v>
          </cell>
          <cell r="U53">
            <v>1.1660103</v>
          </cell>
          <cell r="V53">
            <v>1.1660103</v>
          </cell>
        </row>
        <row r="54">
          <cell r="A54" t="str">
            <v>N2O_Norway</v>
          </cell>
          <cell r="B54" t="str">
            <v>EFTA3</v>
          </cell>
          <cell r="C54" t="str">
            <v>N2O</v>
          </cell>
          <cell r="D54" t="str">
            <v>Mg</v>
          </cell>
          <cell r="E54">
            <v>12</v>
          </cell>
          <cell r="F54" t="str">
            <v>Energy Industries (Power Production 1A1a)</v>
          </cell>
          <cell r="G54">
            <v>1.1</v>
          </cell>
          <cell r="H54" t="str">
            <v>NO</v>
          </cell>
          <cell r="I54" t="str">
            <v>Norway</v>
          </cell>
          <cell r="J54">
            <v>15.03046</v>
          </cell>
          <cell r="K54">
            <v>17.527102137498996</v>
          </cell>
          <cell r="L54">
            <v>19.617301452408675</v>
          </cell>
          <cell r="M54">
            <v>19.36896661688927</v>
          </cell>
          <cell r="N54">
            <v>20.767878191430476</v>
          </cell>
          <cell r="O54">
            <v>20.80481460645943</v>
          </cell>
          <cell r="P54">
            <v>22.567260005164815</v>
          </cell>
          <cell r="Q54">
            <v>23.102860531573754</v>
          </cell>
          <cell r="R54">
            <v>22.46997525</v>
          </cell>
          <cell r="S54">
            <v>25.95836</v>
          </cell>
          <cell r="T54">
            <v>28.17717</v>
          </cell>
          <cell r="U54">
            <v>33.69103375</v>
          </cell>
          <cell r="V54">
            <v>39.26304880000001</v>
          </cell>
        </row>
        <row r="55">
          <cell r="A55" t="str">
            <v>NH3_Liechtenstein</v>
          </cell>
          <cell r="B55" t="str">
            <v>EFTA3</v>
          </cell>
          <cell r="C55" t="str">
            <v>NH3</v>
          </cell>
          <cell r="D55" t="str">
            <v>Mg</v>
          </cell>
          <cell r="E55">
            <v>12</v>
          </cell>
          <cell r="F55" t="str">
            <v>Energy Industries (Power Production 1A1a)</v>
          </cell>
          <cell r="G55">
            <v>1.1</v>
          </cell>
          <cell r="H55" t="str">
            <v>LI</v>
          </cell>
          <cell r="I55" t="str">
            <v>Liechtenstein</v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 t="str">
            <v>NH3_Norway</v>
          </cell>
          <cell r="B56" t="str">
            <v>EFTA3</v>
          </cell>
          <cell r="C56" t="str">
            <v>NH3</v>
          </cell>
          <cell r="D56" t="str">
            <v>Mg</v>
          </cell>
          <cell r="E56">
            <v>12</v>
          </cell>
          <cell r="F56" t="str">
            <v>Energy Industries (Power Production 1A1a)</v>
          </cell>
          <cell r="G56">
            <v>1.1</v>
          </cell>
          <cell r="H56" t="str">
            <v>NO</v>
          </cell>
          <cell r="I56" t="str">
            <v>Norway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NMVOC_Liechtenstein</v>
          </cell>
          <cell r="B57" t="str">
            <v>EFTA3</v>
          </cell>
          <cell r="C57" t="str">
            <v>NMVOC</v>
          </cell>
          <cell r="D57" t="str">
            <v>Mg</v>
          </cell>
          <cell r="E57">
            <v>12</v>
          </cell>
          <cell r="F57" t="str">
            <v>Energy Industries (Power Production 1A1a)</v>
          </cell>
          <cell r="G57">
            <v>1.1</v>
          </cell>
          <cell r="H57" t="str">
            <v>LI</v>
          </cell>
          <cell r="I57" t="str">
            <v>Liechtenstein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NMVOC_Norway</v>
          </cell>
          <cell r="B58" t="str">
            <v>EFTA3</v>
          </cell>
          <cell r="C58" t="str">
            <v>NMVOC</v>
          </cell>
          <cell r="D58" t="str">
            <v>Mg</v>
          </cell>
          <cell r="E58">
            <v>12</v>
          </cell>
          <cell r="F58" t="str">
            <v>Energy Industries (Power Production 1A1a)</v>
          </cell>
          <cell r="G58">
            <v>1.1</v>
          </cell>
          <cell r="H58" t="str">
            <v>NO</v>
          </cell>
          <cell r="I58" t="str">
            <v>Norway</v>
          </cell>
          <cell r="J58">
            <v>304.8862</v>
          </cell>
          <cell r="K58">
            <v>319.88800000000003</v>
          </cell>
          <cell r="L58">
            <v>336.64106</v>
          </cell>
          <cell r="M58">
            <v>343.14592999999996</v>
          </cell>
          <cell r="N58">
            <v>353.69018</v>
          </cell>
          <cell r="O58">
            <v>372.23501</v>
          </cell>
          <cell r="P58">
            <v>376.91985999999997</v>
          </cell>
          <cell r="Q58">
            <v>379.86325999999997</v>
          </cell>
          <cell r="R58">
            <v>401.55337000000003</v>
          </cell>
          <cell r="S58">
            <v>431.0234</v>
          </cell>
          <cell r="T58">
            <v>472.31567</v>
          </cell>
          <cell r="U58">
            <v>585.1872000000001</v>
          </cell>
          <cell r="V58">
            <v>635.5771599999999</v>
          </cell>
        </row>
        <row r="59">
          <cell r="A59" t="str">
            <v>NOx_Liechtenstein</v>
          </cell>
          <cell r="B59" t="str">
            <v>EFTA3</v>
          </cell>
          <cell r="C59" t="str">
            <v>NOx</v>
          </cell>
          <cell r="D59" t="str">
            <v>Mg</v>
          </cell>
          <cell r="E59">
            <v>12</v>
          </cell>
          <cell r="F59" t="str">
            <v>Energy Industries (Power Production 1A1a)</v>
          </cell>
          <cell r="G59">
            <v>1.1</v>
          </cell>
          <cell r="H59" t="str">
            <v>LI</v>
          </cell>
          <cell r="I59" t="str">
            <v>Liechtenstein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NOx_Norway</v>
          </cell>
          <cell r="B60" t="str">
            <v>EFTA3</v>
          </cell>
          <cell r="C60" t="str">
            <v>NOx</v>
          </cell>
          <cell r="D60" t="str">
            <v>Mg</v>
          </cell>
          <cell r="E60">
            <v>12</v>
          </cell>
          <cell r="F60" t="str">
            <v>Energy Industries (Power Production 1A1a)</v>
          </cell>
          <cell r="G60">
            <v>1.1</v>
          </cell>
          <cell r="H60" t="str">
            <v>NO</v>
          </cell>
          <cell r="I60" t="str">
            <v>Norway</v>
          </cell>
          <cell r="J60">
            <v>1068.53424</v>
          </cell>
          <cell r="K60">
            <v>992.31618</v>
          </cell>
          <cell r="L60">
            <v>1107.26061</v>
          </cell>
          <cell r="M60">
            <v>909.19971</v>
          </cell>
          <cell r="N60">
            <v>965.14295</v>
          </cell>
          <cell r="O60">
            <v>993.4444</v>
          </cell>
          <cell r="P60">
            <v>1068.7016600000002</v>
          </cell>
          <cell r="Q60">
            <v>940.7442</v>
          </cell>
          <cell r="R60">
            <v>916.50919</v>
          </cell>
          <cell r="S60">
            <v>1055.8702099999998</v>
          </cell>
          <cell r="T60">
            <v>1112.02992</v>
          </cell>
          <cell r="U60">
            <v>1170.71827</v>
          </cell>
          <cell r="V60">
            <v>1309.2047</v>
          </cell>
        </row>
        <row r="61">
          <cell r="A61" t="str">
            <v>Particulate Formation_Liechtenstein</v>
          </cell>
          <cell r="B61" t="str">
            <v>EFTA3</v>
          </cell>
          <cell r="C61" t="str">
            <v>Particulate Formation</v>
          </cell>
          <cell r="D61" t="str">
            <v>Mg Particulate Formation Eq</v>
          </cell>
          <cell r="E61">
            <v>12</v>
          </cell>
          <cell r="F61" t="str">
            <v>Energy Industries (Power Production 1A1a)</v>
          </cell>
          <cell r="G61">
            <v>1.1</v>
          </cell>
          <cell r="H61" t="str">
            <v>LI</v>
          </cell>
          <cell r="I61" t="str">
            <v>Liechtenstein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 t="str">
            <v>Particulate Formation_Norway</v>
          </cell>
          <cell r="B62" t="str">
            <v>EFTA3</v>
          </cell>
          <cell r="C62" t="str">
            <v>Particulate Formation</v>
          </cell>
          <cell r="D62" t="str">
            <v>Mg Particulate Formation Eq</v>
          </cell>
          <cell r="E62">
            <v>12</v>
          </cell>
          <cell r="F62" t="str">
            <v>Energy Industries (Power Production 1A1a)</v>
          </cell>
          <cell r="G62">
            <v>1.1</v>
          </cell>
          <cell r="H62" t="str">
            <v>NO</v>
          </cell>
          <cell r="I62" t="str">
            <v>Norway</v>
          </cell>
          <cell r="J62">
            <v>1419.414723</v>
          </cell>
          <cell r="K62">
            <v>1409.4603096</v>
          </cell>
          <cell r="L62">
            <v>1520.1556584</v>
          </cell>
          <cell r="M62">
            <v>1303.1407596000001</v>
          </cell>
          <cell r="N62">
            <v>1470.8549112</v>
          </cell>
          <cell r="O62">
            <v>1411.9734454</v>
          </cell>
          <cell r="P62">
            <v>1516.7498804000002</v>
          </cell>
          <cell r="Q62">
            <v>1312.1653789999998</v>
          </cell>
          <cell r="R62">
            <v>1304.0315805999999</v>
          </cell>
          <cell r="S62">
            <v>1438.4326179999998</v>
          </cell>
          <cell r="T62">
            <v>1443.571712</v>
          </cell>
          <cell r="U62">
            <v>1477.921585</v>
          </cell>
          <cell r="V62">
            <v>1637.1446014000003</v>
          </cell>
        </row>
        <row r="63">
          <cell r="A63" t="str">
            <v>PM10_Liechtenstein</v>
          </cell>
          <cell r="B63" t="str">
            <v>EFTA3</v>
          </cell>
          <cell r="C63" t="str">
            <v>PM10</v>
          </cell>
          <cell r="D63" t="str">
            <v>Mg</v>
          </cell>
          <cell r="E63">
            <v>12</v>
          </cell>
          <cell r="F63" t="str">
            <v>Energy Industries (Power Production 1A1a)</v>
          </cell>
          <cell r="G63">
            <v>1.1</v>
          </cell>
          <cell r="H63" t="str">
            <v>LI</v>
          </cell>
          <cell r="I63" t="str">
            <v>Liechtenstein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 t="str">
            <v>PM10_Norway</v>
          </cell>
          <cell r="B64" t="str">
            <v>EFTA3</v>
          </cell>
          <cell r="C64" t="str">
            <v>PM10</v>
          </cell>
          <cell r="D64" t="str">
            <v>Mg</v>
          </cell>
          <cell r="E64">
            <v>12</v>
          </cell>
          <cell r="F64" t="str">
            <v>Energy Industries (Power Production 1A1a)</v>
          </cell>
          <cell r="G64">
            <v>1.1</v>
          </cell>
          <cell r="H64" t="str">
            <v>NO</v>
          </cell>
          <cell r="I64" t="str">
            <v>Norway</v>
          </cell>
          <cell r="J64">
            <v>105.947625</v>
          </cell>
          <cell r="K64">
            <v>130.43948699999999</v>
          </cell>
          <cell r="L64">
            <v>128.680911</v>
          </cell>
          <cell r="M64">
            <v>123.84507</v>
          </cell>
          <cell r="N64">
            <v>137.24286999999998</v>
          </cell>
          <cell r="O64">
            <v>143.056287</v>
          </cell>
          <cell r="P64">
            <v>142.905462</v>
          </cell>
          <cell r="Q64">
            <v>122.894693</v>
          </cell>
          <cell r="R64">
            <v>143.597883</v>
          </cell>
          <cell r="S64">
            <v>139.104593</v>
          </cell>
          <cell r="T64">
            <v>119.951243</v>
          </cell>
          <cell r="U64">
            <v>125.289711</v>
          </cell>
          <cell r="V64">
            <v>115.45771400000001</v>
          </cell>
        </row>
        <row r="65">
          <cell r="A65" t="str">
            <v>SO2_Liechtenstein</v>
          </cell>
          <cell r="B65" t="str">
            <v>EFTA3</v>
          </cell>
          <cell r="C65" t="str">
            <v>SO2</v>
          </cell>
          <cell r="D65" t="str">
            <v>Mg</v>
          </cell>
          <cell r="E65">
            <v>12</v>
          </cell>
          <cell r="F65" t="str">
            <v>Energy Industries (Power Production 1A1a)</v>
          </cell>
          <cell r="G65">
            <v>1.1</v>
          </cell>
          <cell r="H65" t="str">
            <v>LI</v>
          </cell>
          <cell r="I65" t="str">
            <v>Liechtenstein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 t="str">
            <v>SO2_Norway</v>
          </cell>
          <cell r="B66" t="str">
            <v>EFTA3</v>
          </cell>
          <cell r="C66" t="str">
            <v>SO2</v>
          </cell>
          <cell r="D66" t="str">
            <v>Mg</v>
          </cell>
          <cell r="E66">
            <v>12</v>
          </cell>
          <cell r="F66" t="str">
            <v>Energy Industries (Power Production 1A1a)</v>
          </cell>
          <cell r="G66">
            <v>1.1</v>
          </cell>
          <cell r="H66" t="str">
            <v>NO</v>
          </cell>
          <cell r="I66" t="str">
            <v>Norway</v>
          </cell>
          <cell r="J66">
            <v>691.0314199999999</v>
          </cell>
          <cell r="K66">
            <v>751.44923</v>
          </cell>
          <cell r="L66">
            <v>772.38039</v>
          </cell>
          <cell r="M66">
            <v>702.2221199999999</v>
          </cell>
          <cell r="N66">
            <v>896.8263800000001</v>
          </cell>
          <cell r="O66">
            <v>730.90016</v>
          </cell>
          <cell r="P66">
            <v>802.56844</v>
          </cell>
          <cell r="Q66">
            <v>669.2885</v>
          </cell>
          <cell r="R66">
            <v>655.38076</v>
          </cell>
          <cell r="S66">
            <v>685.4856299999999</v>
          </cell>
          <cell r="T66">
            <v>638.95211</v>
          </cell>
          <cell r="U66">
            <v>597.03666</v>
          </cell>
          <cell r="V66">
            <v>684.4199100000001</v>
          </cell>
        </row>
        <row r="67">
          <cell r="A67" t="str">
            <v>TOFP_Iceland</v>
          </cell>
          <cell r="B67" t="str">
            <v>EFTA3</v>
          </cell>
          <cell r="C67" t="str">
            <v>TOFP</v>
          </cell>
          <cell r="D67" t="str">
            <v>Mg TOFP Eq</v>
          </cell>
          <cell r="E67">
            <v>12</v>
          </cell>
          <cell r="F67" t="str">
            <v>Energy Industries (Power Production 1A1a)</v>
          </cell>
          <cell r="G67">
            <v>1.1</v>
          </cell>
          <cell r="H67" t="str">
            <v>IS</v>
          </cell>
          <cell r="I67" t="str">
            <v>Iceland</v>
          </cell>
          <cell r="J67">
            <v>0.003154424</v>
          </cell>
          <cell r="K67">
            <v>0.003397071999999999</v>
          </cell>
          <cell r="L67">
            <v>0.003154424</v>
          </cell>
          <cell r="M67">
            <v>0.00242648</v>
          </cell>
          <cell r="N67">
            <v>0.00242648</v>
          </cell>
          <cell r="O67">
            <v>0.00264728968</v>
          </cell>
          <cell r="P67">
            <v>0.0030784644800000006</v>
          </cell>
          <cell r="Q67">
            <v>0.0016616460000000003</v>
          </cell>
          <cell r="R67">
            <v>0.0032050569600000005</v>
          </cell>
          <cell r="S67">
            <v>0.0025073608000000004</v>
          </cell>
          <cell r="T67">
            <v>0.0025842012</v>
          </cell>
          <cell r="U67">
            <v>0.00217655256</v>
          </cell>
          <cell r="V67">
            <v>0.00217655256</v>
          </cell>
        </row>
        <row r="68">
          <cell r="A68" t="str">
            <v>TOFP_Liechtenstein</v>
          </cell>
          <cell r="B68" t="str">
            <v>EFTA3</v>
          </cell>
          <cell r="C68" t="str">
            <v>TOFP</v>
          </cell>
          <cell r="D68" t="str">
            <v>Mg TOFP Eq</v>
          </cell>
          <cell r="E68">
            <v>12</v>
          </cell>
          <cell r="F68" t="str">
            <v>Energy Industries (Power Production 1A1a)</v>
          </cell>
          <cell r="G68">
            <v>1.1</v>
          </cell>
          <cell r="H68" t="str">
            <v>LI</v>
          </cell>
          <cell r="I68" t="str">
            <v>Liechtenstein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TOFP_Norway</v>
          </cell>
          <cell r="B69" t="str">
            <v>EFTA3</v>
          </cell>
          <cell r="C69" t="str">
            <v>TOFP</v>
          </cell>
          <cell r="D69" t="str">
            <v>Mg TOFP Eq</v>
          </cell>
          <cell r="E69">
            <v>12</v>
          </cell>
          <cell r="F69" t="str">
            <v>Energy Industries (Power Production 1A1a)</v>
          </cell>
          <cell r="G69">
            <v>1.1</v>
          </cell>
          <cell r="H69" t="str">
            <v>NO</v>
          </cell>
          <cell r="I69" t="str">
            <v>Norway</v>
          </cell>
          <cell r="J69">
            <v>1657.17739868</v>
          </cell>
          <cell r="K69">
            <v>1581.4923063453894</v>
          </cell>
          <cell r="L69">
            <v>1736.6848687606655</v>
          </cell>
          <cell r="M69">
            <v>1508.6746226087384</v>
          </cell>
          <cell r="N69">
            <v>1591.3489345781481</v>
          </cell>
          <cell r="O69">
            <v>1637.5776085783273</v>
          </cell>
          <cell r="P69">
            <v>1738.831438335255</v>
          </cell>
          <cell r="Q69">
            <v>1586.2510540229616</v>
          </cell>
          <cell r="R69">
            <v>1593.02001764</v>
          </cell>
          <cell r="S69">
            <v>1795.4304823999996</v>
          </cell>
          <cell r="T69">
            <v>1904.6247289799999</v>
          </cell>
          <cell r="U69">
            <v>2216.0583171400003</v>
          </cell>
          <cell r="V69">
            <v>2500.1272473</v>
          </cell>
        </row>
        <row r="70">
          <cell r="A70" t="str">
            <v>Acidifying Potential_Cyprus</v>
          </cell>
          <cell r="B70" t="str">
            <v>EU10</v>
          </cell>
          <cell r="C70" t="str">
            <v>Acidifying Potential</v>
          </cell>
          <cell r="D70" t="str">
            <v>Mg Acidifying Potential Eq</v>
          </cell>
          <cell r="E70">
            <v>12</v>
          </cell>
          <cell r="F70" t="str">
            <v>Energy Industries (Power Production 1A1a)</v>
          </cell>
          <cell r="G70">
            <v>1.1</v>
          </cell>
          <cell r="H70" t="str">
            <v>CY</v>
          </cell>
          <cell r="I70" t="str">
            <v>Cyprus</v>
          </cell>
          <cell r="J70">
            <v>970.4712822601632</v>
          </cell>
          <cell r="K70">
            <v>731.75283115261</v>
          </cell>
          <cell r="L70">
            <v>865.7552065365753</v>
          </cell>
          <cell r="M70">
            <v>995.573824826201</v>
          </cell>
          <cell r="N70">
            <v>973.5785629896436</v>
          </cell>
          <cell r="O70">
            <v>900.3017396561514</v>
          </cell>
          <cell r="P70">
            <v>973.5785629896436</v>
          </cell>
          <cell r="Q70">
            <v>1068.8506481596928</v>
          </cell>
          <cell r="R70">
            <v>1107.5809383736087</v>
          </cell>
          <cell r="S70">
            <v>1162.0308547825725</v>
          </cell>
          <cell r="T70">
            <v>1146.3112285875245</v>
          </cell>
          <cell r="U70">
            <v>1073.369563</v>
          </cell>
          <cell r="V70">
            <v>1083.2744536999999</v>
          </cell>
        </row>
        <row r="71">
          <cell r="A71" t="str">
            <v>Acidifying Potential_Czech Republic</v>
          </cell>
          <cell r="B71" t="str">
            <v>EU10</v>
          </cell>
          <cell r="C71" t="str">
            <v>Acidifying Potential</v>
          </cell>
          <cell r="D71" t="str">
            <v>Mg Acidifying Potential Eq</v>
          </cell>
          <cell r="E71">
            <v>12</v>
          </cell>
          <cell r="F71" t="str">
            <v>Energy Industries (Power Production 1A1a)</v>
          </cell>
          <cell r="G71">
            <v>1.1</v>
          </cell>
          <cell r="H71" t="str">
            <v>CZ</v>
          </cell>
          <cell r="I71" t="str">
            <v>Czech Republic</v>
          </cell>
          <cell r="J71">
            <v>42793.39832588982</v>
          </cell>
          <cell r="K71">
            <v>40767.940464801664</v>
          </cell>
          <cell r="L71">
            <v>35087.940559995535</v>
          </cell>
          <cell r="M71">
            <v>31406.341466293266</v>
          </cell>
          <cell r="N71">
            <v>26090.446764462024</v>
          </cell>
          <cell r="O71">
            <v>26937.782737548077</v>
          </cell>
          <cell r="P71">
            <v>22497.23009118871</v>
          </cell>
          <cell r="Q71">
            <v>17347.677379217028</v>
          </cell>
          <cell r="R71">
            <v>10039.067807981854</v>
          </cell>
          <cell r="S71">
            <v>5776.3308150557505</v>
          </cell>
          <cell r="T71">
            <v>6456.7934365</v>
          </cell>
          <cell r="U71">
            <v>6023.40892534</v>
          </cell>
          <cell r="V71">
            <v>6132.63166220622</v>
          </cell>
        </row>
        <row r="72">
          <cell r="A72" t="str">
            <v>Acidifying Potential_Estonia</v>
          </cell>
          <cell r="B72" t="str">
            <v>EU10</v>
          </cell>
          <cell r="C72" t="str">
            <v>Acidifying Potential</v>
          </cell>
          <cell r="D72" t="str">
            <v>Mg Acidifying Potential Eq</v>
          </cell>
          <cell r="E72">
            <v>12</v>
          </cell>
          <cell r="F72" t="str">
            <v>Energy Industries (Power Production 1A1a)</v>
          </cell>
          <cell r="G72">
            <v>1.1</v>
          </cell>
          <cell r="H72" t="str">
            <v>EE</v>
          </cell>
          <cell r="I72" t="str">
            <v>Estonia</v>
          </cell>
          <cell r="J72">
            <v>6780.77462184569</v>
          </cell>
          <cell r="K72">
            <v>6636.794553403995</v>
          </cell>
          <cell r="L72">
            <v>5198.339267671393</v>
          </cell>
          <cell r="M72">
            <v>4066.9211663475776</v>
          </cell>
          <cell r="N72">
            <v>4007.2563714256144</v>
          </cell>
          <cell r="O72">
            <v>3226.252757949194</v>
          </cell>
          <cell r="P72">
            <v>3407.519772584796</v>
          </cell>
          <cell r="Q72">
            <v>3266.7566082333155</v>
          </cell>
          <cell r="R72">
            <v>2981.7305522014485</v>
          </cell>
          <cell r="S72">
            <v>2837.77484391228</v>
          </cell>
          <cell r="T72">
            <v>2749.33015755</v>
          </cell>
          <cell r="U72">
            <v>2562.5815161</v>
          </cell>
          <cell r="V72">
            <v>2427.5951031</v>
          </cell>
        </row>
        <row r="73">
          <cell r="A73" t="str">
            <v>Acidifying Potential_Hungary</v>
          </cell>
          <cell r="B73" t="str">
            <v>EU10</v>
          </cell>
          <cell r="C73" t="str">
            <v>Acidifying Potential</v>
          </cell>
          <cell r="D73" t="str">
            <v>Mg Acidifying Potential Eq</v>
          </cell>
          <cell r="E73">
            <v>12</v>
          </cell>
          <cell r="F73" t="str">
            <v>Energy Industries (Power Production 1A1a)</v>
          </cell>
          <cell r="G73">
            <v>1.1</v>
          </cell>
          <cell r="H73" t="str">
            <v>HU</v>
          </cell>
          <cell r="I73" t="str">
            <v>Hungary</v>
          </cell>
          <cell r="J73">
            <v>14530.040375451432</v>
          </cell>
          <cell r="K73">
            <v>13899.966659004749</v>
          </cell>
          <cell r="L73">
            <v>15053.668563545243</v>
          </cell>
          <cell r="M73">
            <v>14706.479661171423</v>
          </cell>
          <cell r="N73">
            <v>14547.265577238879</v>
          </cell>
          <cell r="O73">
            <v>14805.190716014617</v>
          </cell>
          <cell r="P73">
            <v>14531.997192496598</v>
          </cell>
          <cell r="Q73">
            <v>15425.937487739442</v>
          </cell>
          <cell r="R73">
            <v>15433.053752408692</v>
          </cell>
          <cell r="S73">
            <v>15316.887239710353</v>
          </cell>
          <cell r="T73">
            <v>12726.133955537432</v>
          </cell>
          <cell r="U73">
            <v>9692.663207461883</v>
          </cell>
          <cell r="V73">
            <v>8373.194999516501</v>
          </cell>
        </row>
        <row r="74">
          <cell r="A74" t="str">
            <v>Acidifying Potential_Latvia</v>
          </cell>
          <cell r="B74" t="str">
            <v>EU10</v>
          </cell>
          <cell r="C74" t="str">
            <v>Acidifying Potential</v>
          </cell>
          <cell r="D74" t="str">
            <v>Mg Acidifying Potential Eq</v>
          </cell>
          <cell r="E74">
            <v>12</v>
          </cell>
          <cell r="F74" t="str">
            <v>Energy Industries (Power Production 1A1a)</v>
          </cell>
          <cell r="G74">
            <v>1.1</v>
          </cell>
          <cell r="H74" t="str">
            <v>LV</v>
          </cell>
          <cell r="I74" t="str">
            <v>Latvia</v>
          </cell>
          <cell r="J74">
            <v>2640.634261092</v>
          </cell>
          <cell r="K74">
            <v>2070.561939182</v>
          </cell>
          <cell r="L74">
            <v>1745.722834481</v>
          </cell>
          <cell r="M74">
            <v>1649.265116567</v>
          </cell>
          <cell r="N74">
            <v>1631.652642493</v>
          </cell>
          <cell r="O74">
            <v>1478.784013382</v>
          </cell>
          <cell r="P74">
            <v>1411.4474826100482</v>
          </cell>
          <cell r="Q74">
            <v>963.1564550085757</v>
          </cell>
          <cell r="R74">
            <v>908.4590711747762</v>
          </cell>
          <cell r="S74">
            <v>762.7498513185699</v>
          </cell>
          <cell r="T74">
            <v>410.04567593778654</v>
          </cell>
          <cell r="U74">
            <v>346.7171827740778</v>
          </cell>
          <cell r="V74">
            <v>330.40225062316154</v>
          </cell>
        </row>
        <row r="75">
          <cell r="A75" t="str">
            <v>Acidifying Potential_Lithuania</v>
          </cell>
          <cell r="B75" t="str">
            <v>EU10</v>
          </cell>
          <cell r="C75" t="str">
            <v>Acidifying Potential</v>
          </cell>
          <cell r="D75" t="str">
            <v>Mg Acidifying Potential Eq</v>
          </cell>
          <cell r="E75">
            <v>12</v>
          </cell>
          <cell r="F75" t="str">
            <v>Energy Industries (Power Production 1A1a)</v>
          </cell>
          <cell r="G75">
            <v>1.1</v>
          </cell>
          <cell r="H75" t="str">
            <v>LT</v>
          </cell>
          <cell r="I75" t="str">
            <v>Lithuania</v>
          </cell>
          <cell r="J75">
            <v>3202.194768726693</v>
          </cell>
          <cell r="K75">
            <v>3348.9028660528957</v>
          </cell>
          <cell r="L75">
            <v>1964.6181240326732</v>
          </cell>
          <cell r="M75">
            <v>1799.8245383165493</v>
          </cell>
          <cell r="N75">
            <v>1667.3397690144138</v>
          </cell>
          <cell r="O75">
            <v>1656.3659446365268</v>
          </cell>
          <cell r="P75">
            <v>1656.3659446365268</v>
          </cell>
          <cell r="Q75">
            <v>1461.194622689341</v>
          </cell>
          <cell r="R75">
            <v>1928.4471472528312</v>
          </cell>
          <cell r="S75">
            <v>1289.2893729611833</v>
          </cell>
          <cell r="T75">
            <v>632.2911729674834</v>
          </cell>
          <cell r="U75">
            <v>745.82465094989</v>
          </cell>
          <cell r="V75">
            <v>774.8505403300001</v>
          </cell>
        </row>
        <row r="76">
          <cell r="A76" t="str">
            <v>Acidifying Potential_Poland</v>
          </cell>
          <cell r="B76" t="str">
            <v>EU10</v>
          </cell>
          <cell r="C76" t="str">
            <v>Acidifying Potential</v>
          </cell>
          <cell r="D76" t="str">
            <v>Mg Acidifying Potential Eq</v>
          </cell>
          <cell r="E76">
            <v>12</v>
          </cell>
          <cell r="F76" t="str">
            <v>Energy Industries (Power Production 1A1a)</v>
          </cell>
          <cell r="G76">
            <v>1.1</v>
          </cell>
          <cell r="H76" t="str">
            <v>PL</v>
          </cell>
          <cell r="I76" t="str">
            <v>Poland</v>
          </cell>
          <cell r="J76">
            <v>57497.875154241585</v>
          </cell>
          <cell r="K76">
            <v>52297.6972864256</v>
          </cell>
          <cell r="L76">
            <v>47075.56161798573</v>
          </cell>
          <cell r="M76">
            <v>46263.21147126392</v>
          </cell>
          <cell r="N76">
            <v>45666.89999585409</v>
          </cell>
          <cell r="O76">
            <v>48043.8534985139</v>
          </cell>
          <cell r="P76">
            <v>47629.85181613809</v>
          </cell>
          <cell r="Q76">
            <v>42980.54779606339</v>
          </cell>
          <cell r="R76">
            <v>39158.75018664391</v>
          </cell>
          <cell r="S76">
            <v>34771.45058377781</v>
          </cell>
          <cell r="T76">
            <v>30708.705941976034</v>
          </cell>
          <cell r="U76">
            <v>29983.703152258</v>
          </cell>
          <cell r="V76">
            <v>29983.703152258</v>
          </cell>
        </row>
        <row r="77">
          <cell r="A77" t="str">
            <v>Acidifying Potential_Slovakia</v>
          </cell>
          <cell r="B77" t="str">
            <v>EU10</v>
          </cell>
          <cell r="C77" t="str">
            <v>Acidifying Potential</v>
          </cell>
          <cell r="D77" t="str">
            <v>Mg Acidifying Potential Eq</v>
          </cell>
          <cell r="E77">
            <v>12</v>
          </cell>
          <cell r="F77" t="str">
            <v>Energy Industries (Power Production 1A1a)</v>
          </cell>
          <cell r="G77">
            <v>1.1</v>
          </cell>
          <cell r="H77" t="str">
            <v>SK</v>
          </cell>
          <cell r="I77" t="str">
            <v>Slovakia</v>
          </cell>
          <cell r="J77">
            <v>8350.450191139847</v>
          </cell>
          <cell r="K77">
            <v>6494.963746093749</v>
          </cell>
          <cell r="L77">
            <v>5679.2786834862445</v>
          </cell>
          <cell r="M77">
            <v>4702.983871128132</v>
          </cell>
          <cell r="N77">
            <v>3468.33100706754</v>
          </cell>
          <cell r="O77">
            <v>3717.643298594987</v>
          </cell>
          <cell r="P77">
            <v>3351.0357442099566</v>
          </cell>
          <cell r="Q77">
            <v>3102.8236706708453</v>
          </cell>
          <cell r="R77">
            <v>2889.2565992801306</v>
          </cell>
          <cell r="S77">
            <v>2777.324225218658</v>
          </cell>
          <cell r="T77">
            <v>1999.579431856</v>
          </cell>
          <cell r="U77">
            <v>2360.698957447</v>
          </cell>
          <cell r="V77">
            <v>2123.10944577178</v>
          </cell>
        </row>
        <row r="78">
          <cell r="A78" t="str">
            <v>Acidifying Potential_Slovenia</v>
          </cell>
          <cell r="B78" t="str">
            <v>EU10</v>
          </cell>
          <cell r="C78" t="str">
            <v>Acidifying Potential</v>
          </cell>
          <cell r="D78" t="str">
            <v>Mg Acidifying Potential Eq</v>
          </cell>
          <cell r="E78">
            <v>12</v>
          </cell>
          <cell r="F78" t="str">
            <v>Energy Industries (Power Production 1A1a)</v>
          </cell>
          <cell r="G78">
            <v>1.1</v>
          </cell>
          <cell r="H78" t="str">
            <v>SL</v>
          </cell>
          <cell r="I78" t="str">
            <v>Slovenia</v>
          </cell>
          <cell r="J78">
            <v>5174.864123</v>
          </cell>
          <cell r="K78">
            <v>4502.717385</v>
          </cell>
          <cell r="L78">
            <v>5142.391297</v>
          </cell>
          <cell r="M78">
            <v>5004.619558</v>
          </cell>
          <cell r="N78">
            <v>4882.20108</v>
          </cell>
          <cell r="O78">
            <v>3643.070645</v>
          </cell>
          <cell r="P78">
            <v>3369.972819</v>
          </cell>
          <cell r="Q78">
            <v>3610.597819</v>
          </cell>
          <cell r="R78">
            <v>3866.4402099999998</v>
          </cell>
          <cell r="S78">
            <v>3178.532602</v>
          </cell>
          <cell r="T78">
            <v>2949.184776</v>
          </cell>
          <cell r="U78">
            <v>2015.91575375</v>
          </cell>
          <cell r="V78">
            <v>2177.43613376</v>
          </cell>
        </row>
        <row r="79">
          <cell r="A79" t="str">
            <v>CH4_Czech Republic</v>
          </cell>
          <cell r="B79" t="str">
            <v>EU10</v>
          </cell>
          <cell r="C79" t="str">
            <v>CH4</v>
          </cell>
          <cell r="D79" t="str">
            <v>Mg</v>
          </cell>
          <cell r="E79">
            <v>12</v>
          </cell>
          <cell r="F79" t="str">
            <v>Energy Industries (Power Production 1A1a)</v>
          </cell>
          <cell r="G79">
            <v>1.1</v>
          </cell>
          <cell r="H79" t="str">
            <v>CZ</v>
          </cell>
          <cell r="I79" t="str">
            <v>Czech Republic</v>
          </cell>
          <cell r="J79">
            <v>6866.228680000001</v>
          </cell>
          <cell r="K79">
            <v>6819.592959947775</v>
          </cell>
          <cell r="L79">
            <v>6773</v>
          </cell>
          <cell r="M79">
            <v>6657.340481246544</v>
          </cell>
          <cell r="N79">
            <v>6540.5424</v>
          </cell>
          <cell r="O79">
            <v>4469.4965755104</v>
          </cell>
          <cell r="P79">
            <v>2447.0133774757555</v>
          </cell>
          <cell r="Q79">
            <v>2119.375726907113</v>
          </cell>
          <cell r="R79">
            <v>2080.6072707911626</v>
          </cell>
          <cell r="S79">
            <v>1517.520147745063</v>
          </cell>
          <cell r="T79">
            <v>1150.38851</v>
          </cell>
          <cell r="U79">
            <v>607.19597</v>
          </cell>
          <cell r="V79">
            <v>578</v>
          </cell>
        </row>
        <row r="80">
          <cell r="A80" t="str">
            <v>CH4_Estonia</v>
          </cell>
          <cell r="B80" t="str">
            <v>EU10</v>
          </cell>
          <cell r="C80" t="str">
            <v>CH4</v>
          </cell>
          <cell r="D80" t="str">
            <v>Mg</v>
          </cell>
          <cell r="E80">
            <v>12</v>
          </cell>
          <cell r="F80" t="str">
            <v>Energy Industries (Power Production 1A1a)</v>
          </cell>
          <cell r="G80">
            <v>1.1</v>
          </cell>
          <cell r="H80" t="str">
            <v>EE</v>
          </cell>
          <cell r="I80" t="str">
            <v>Estonia</v>
          </cell>
          <cell r="J80">
            <v>374.663</v>
          </cell>
          <cell r="K80">
            <v>366.09700000000004</v>
          </cell>
          <cell r="L80">
            <v>286.656</v>
          </cell>
          <cell r="M80">
            <v>234.78799999999998</v>
          </cell>
          <cell r="N80">
            <v>303.687</v>
          </cell>
          <cell r="O80">
            <v>333.454</v>
          </cell>
          <cell r="P80">
            <v>369.82699999999994</v>
          </cell>
          <cell r="Q80">
            <v>401.42699999999996</v>
          </cell>
          <cell r="R80">
            <v>385.41100000000006</v>
          </cell>
          <cell r="S80">
            <v>373.484</v>
          </cell>
          <cell r="T80">
            <v>350.002</v>
          </cell>
          <cell r="U80">
            <v>390.89099999999996</v>
          </cell>
          <cell r="V80">
            <v>401.673</v>
          </cell>
        </row>
        <row r="81">
          <cell r="A81" t="str">
            <v>CH4_Hungary</v>
          </cell>
          <cell r="B81" t="str">
            <v>EU10</v>
          </cell>
          <cell r="C81" t="str">
            <v>CH4</v>
          </cell>
          <cell r="D81" t="str">
            <v>Mg</v>
          </cell>
          <cell r="E81">
            <v>12</v>
          </cell>
          <cell r="F81" t="str">
            <v>Energy Industries (Power Production 1A1a)</v>
          </cell>
          <cell r="G81">
            <v>1.1</v>
          </cell>
          <cell r="H81" t="str">
            <v>HU</v>
          </cell>
          <cell r="I81" t="str">
            <v>Hungary</v>
          </cell>
          <cell r="J81">
            <v>576.33139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425.197</v>
          </cell>
          <cell r="S81">
            <v>249.686</v>
          </cell>
          <cell r="T81">
            <v>404.94</v>
          </cell>
          <cell r="U81">
            <v>397.91695000000004</v>
          </cell>
          <cell r="V81">
            <v>330.424</v>
          </cell>
        </row>
        <row r="82">
          <cell r="A82" t="str">
            <v>CH4_Latvia</v>
          </cell>
          <cell r="B82" t="str">
            <v>EU10</v>
          </cell>
          <cell r="C82" t="str">
            <v>CH4</v>
          </cell>
          <cell r="D82" t="str">
            <v>Mg</v>
          </cell>
          <cell r="E82">
            <v>12</v>
          </cell>
          <cell r="F82" t="str">
            <v>Energy Industries (Power Production 1A1a)</v>
          </cell>
          <cell r="G82">
            <v>1.1</v>
          </cell>
          <cell r="H82" t="str">
            <v>LV</v>
          </cell>
          <cell r="I82" t="str">
            <v>Latvia</v>
          </cell>
          <cell r="J82">
            <v>382.443</v>
          </cell>
          <cell r="K82">
            <v>354.697</v>
          </cell>
          <cell r="L82">
            <v>339.98</v>
          </cell>
          <cell r="M82">
            <v>348.907</v>
          </cell>
          <cell r="N82">
            <v>419.735</v>
          </cell>
          <cell r="O82">
            <v>434.712</v>
          </cell>
          <cell r="P82">
            <v>416.96159577</v>
          </cell>
          <cell r="Q82">
            <v>487.62683927</v>
          </cell>
          <cell r="R82">
            <v>437.76743022</v>
          </cell>
          <cell r="S82">
            <v>392.94526184</v>
          </cell>
          <cell r="T82">
            <v>370.57660576999996</v>
          </cell>
          <cell r="U82">
            <v>373.74047372999996</v>
          </cell>
          <cell r="V82">
            <v>415.14185577</v>
          </cell>
        </row>
        <row r="83">
          <cell r="A83" t="str">
            <v>CH4_Lithuania</v>
          </cell>
          <cell r="B83" t="str">
            <v>EU10</v>
          </cell>
          <cell r="C83" t="str">
            <v>CH4</v>
          </cell>
          <cell r="D83" t="str">
            <v>Mg</v>
          </cell>
          <cell r="E83">
            <v>12</v>
          </cell>
          <cell r="F83" t="str">
            <v>Energy Industries (Power Production 1A1a)</v>
          </cell>
          <cell r="G83">
            <v>1.1</v>
          </cell>
          <cell r="H83" t="str">
            <v>LT</v>
          </cell>
          <cell r="I83" t="str">
            <v>Lithuania</v>
          </cell>
          <cell r="J83">
            <v>561.5926867737472</v>
          </cell>
          <cell r="K83">
            <v>517.3576463771849</v>
          </cell>
          <cell r="L83">
            <v>473.1226059806226</v>
          </cell>
          <cell r="M83">
            <v>428.8875655840603</v>
          </cell>
          <cell r="N83">
            <v>384.65252518749804</v>
          </cell>
          <cell r="O83">
            <v>340.41748479093576</v>
          </cell>
          <cell r="P83">
            <v>296.1824443943735</v>
          </cell>
          <cell r="Q83">
            <v>251.94740399781122</v>
          </cell>
          <cell r="R83">
            <v>207.71236360124894</v>
          </cell>
          <cell r="S83">
            <v>215.53427270093673</v>
          </cell>
          <cell r="T83">
            <v>223.35618180062446</v>
          </cell>
          <cell r="U83">
            <v>231.17809090031224</v>
          </cell>
          <cell r="V83">
            <v>239</v>
          </cell>
        </row>
        <row r="84">
          <cell r="A84" t="str">
            <v>CH4_Malta</v>
          </cell>
          <cell r="B84" t="str">
            <v>EU10</v>
          </cell>
          <cell r="C84" t="str">
            <v>CH4</v>
          </cell>
          <cell r="D84" t="str">
            <v>Mg</v>
          </cell>
          <cell r="E84">
            <v>12</v>
          </cell>
          <cell r="F84" t="str">
            <v>Energy Industries (Power Production 1A1a)</v>
          </cell>
          <cell r="G84">
            <v>1.1</v>
          </cell>
          <cell r="H84" t="str">
            <v>MT</v>
          </cell>
          <cell r="I84" t="str">
            <v>Malta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CH4_Poland</v>
          </cell>
          <cell r="B85" t="str">
            <v>EU10</v>
          </cell>
          <cell r="C85" t="str">
            <v>CH4</v>
          </cell>
          <cell r="D85" t="str">
            <v>Mg</v>
          </cell>
          <cell r="E85">
            <v>12</v>
          </cell>
          <cell r="F85" t="str">
            <v>Energy Industries (Power Production 1A1a)</v>
          </cell>
          <cell r="G85">
            <v>1.1</v>
          </cell>
          <cell r="H85" t="str">
            <v>PL</v>
          </cell>
          <cell r="I85" t="str">
            <v>Poland</v>
          </cell>
          <cell r="J85">
            <v>7470.184049079754</v>
          </cell>
          <cell r="K85">
            <v>1986.9325153374232</v>
          </cell>
          <cell r="L85">
            <v>6583.312883435582</v>
          </cell>
          <cell r="M85">
            <v>1705.5214723926379</v>
          </cell>
          <cell r="N85">
            <v>6361.59509202454</v>
          </cell>
          <cell r="O85">
            <v>1390</v>
          </cell>
          <cell r="P85">
            <v>1483.803680981595</v>
          </cell>
          <cell r="Q85">
            <v>1543.4969325153374</v>
          </cell>
          <cell r="R85">
            <v>1577.6073619631902</v>
          </cell>
          <cell r="S85">
            <v>1509.3865030674847</v>
          </cell>
          <cell r="T85">
            <v>1390</v>
          </cell>
          <cell r="U85">
            <v>1472</v>
          </cell>
          <cell r="V85">
            <v>1472</v>
          </cell>
        </row>
        <row r="86">
          <cell r="A86" t="str">
            <v>CH4_Slovakia</v>
          </cell>
          <cell r="B86" t="str">
            <v>EU10</v>
          </cell>
          <cell r="C86" t="str">
            <v>CH4</v>
          </cell>
          <cell r="D86" t="str">
            <v>Mg</v>
          </cell>
          <cell r="E86">
            <v>12</v>
          </cell>
          <cell r="F86" t="str">
            <v>Energy Industries (Power Production 1A1a)</v>
          </cell>
          <cell r="G86">
            <v>1.1</v>
          </cell>
          <cell r="H86" t="str">
            <v>SK</v>
          </cell>
          <cell r="I86" t="str">
            <v>Slovakia</v>
          </cell>
          <cell r="J86">
            <v>275.28448252416086</v>
          </cell>
          <cell r="K86">
            <v>234.78169846535573</v>
          </cell>
          <cell r="L86">
            <v>210.2447421475734</v>
          </cell>
          <cell r="M86">
            <v>179.15339338873957</v>
          </cell>
          <cell r="N86">
            <v>164.27996438789205</v>
          </cell>
          <cell r="O86">
            <v>144.19663370313185</v>
          </cell>
          <cell r="P86">
            <v>142.6672754668865</v>
          </cell>
          <cell r="Q86">
            <v>138.5665786576133</v>
          </cell>
          <cell r="R86">
            <v>127.05437654961267</v>
          </cell>
          <cell r="S86">
            <v>125.1917845122485</v>
          </cell>
          <cell r="T86">
            <v>119.01494</v>
          </cell>
          <cell r="U86">
            <v>125.879148</v>
          </cell>
          <cell r="V86">
            <v>119.246996</v>
          </cell>
        </row>
        <row r="87">
          <cell r="A87" t="str">
            <v>CH4_Slovenia</v>
          </cell>
          <cell r="B87" t="str">
            <v>EU10</v>
          </cell>
          <cell r="C87" t="str">
            <v>CH4</v>
          </cell>
          <cell r="D87" t="str">
            <v>Mg</v>
          </cell>
          <cell r="E87">
            <v>12</v>
          </cell>
          <cell r="F87" t="str">
            <v>Energy Industries (Power Production 1A1a)</v>
          </cell>
          <cell r="G87">
            <v>1.1</v>
          </cell>
          <cell r="H87" t="str">
            <v>SL</v>
          </cell>
          <cell r="I87" t="str">
            <v>Slovenia</v>
          </cell>
          <cell r="J87">
            <v>71.83540722</v>
          </cell>
          <cell r="K87">
            <v>67.03927821923742</v>
          </cell>
          <cell r="L87">
            <v>65.39003398453737</v>
          </cell>
          <cell r="M87">
            <v>63.90626266177975</v>
          </cell>
          <cell r="N87">
            <v>65.15079771734031</v>
          </cell>
          <cell r="O87">
            <v>66.24500818084103</v>
          </cell>
          <cell r="P87">
            <v>58.81101313035364</v>
          </cell>
          <cell r="Q87">
            <v>61.63348807035456</v>
          </cell>
          <cell r="R87">
            <v>65.0807191496889</v>
          </cell>
          <cell r="S87">
            <v>58.875743557174864</v>
          </cell>
          <cell r="T87">
            <v>60.4580810013313</v>
          </cell>
          <cell r="U87">
            <v>67.52728466971568</v>
          </cell>
          <cell r="V87">
            <v>65.63930413</v>
          </cell>
        </row>
        <row r="88">
          <cell r="A88" t="str">
            <v>CO_Cyprus</v>
          </cell>
          <cell r="B88" t="str">
            <v>EU10</v>
          </cell>
          <cell r="C88" t="str">
            <v>CO</v>
          </cell>
          <cell r="D88" t="str">
            <v>Mg</v>
          </cell>
          <cell r="E88">
            <v>12</v>
          </cell>
          <cell r="F88" t="str">
            <v>Energy Industries (Power Production 1A1a)</v>
          </cell>
          <cell r="G88">
            <v>1.1</v>
          </cell>
          <cell r="H88" t="str">
            <v>CY</v>
          </cell>
          <cell r="I88" t="str">
            <v>Cyprus</v>
          </cell>
          <cell r="J88">
            <v>600</v>
          </cell>
          <cell r="K88">
            <v>600</v>
          </cell>
          <cell r="L88">
            <v>600</v>
          </cell>
          <cell r="M88">
            <v>600</v>
          </cell>
          <cell r="N88">
            <v>600</v>
          </cell>
          <cell r="O88">
            <v>600</v>
          </cell>
          <cell r="P88">
            <v>600</v>
          </cell>
          <cell r="Q88">
            <v>600</v>
          </cell>
          <cell r="R88">
            <v>600</v>
          </cell>
          <cell r="S88">
            <v>600</v>
          </cell>
          <cell r="T88">
            <v>550</v>
          </cell>
          <cell r="U88">
            <v>500</v>
          </cell>
          <cell r="V88">
            <v>520</v>
          </cell>
        </row>
        <row r="89">
          <cell r="A89" t="str">
            <v>CO_Czech Republic</v>
          </cell>
          <cell r="B89" t="str">
            <v>EU10</v>
          </cell>
          <cell r="C89" t="str">
            <v>CO</v>
          </cell>
          <cell r="D89" t="str">
            <v>Mg</v>
          </cell>
          <cell r="E89">
            <v>12</v>
          </cell>
          <cell r="F89" t="str">
            <v>Energy Industries (Power Production 1A1a)</v>
          </cell>
          <cell r="G89">
            <v>1.1</v>
          </cell>
          <cell r="H89" t="str">
            <v>CZ</v>
          </cell>
          <cell r="I89" t="str">
            <v>Czech Republic</v>
          </cell>
          <cell r="J89">
            <v>22889.469103568324</v>
          </cell>
          <cell r="K89">
            <v>22889.469103568324</v>
          </cell>
          <cell r="L89">
            <v>20142.732811140126</v>
          </cell>
          <cell r="M89">
            <v>18311.57528285466</v>
          </cell>
          <cell r="N89">
            <v>52187.98955613578</v>
          </cell>
          <cell r="O89">
            <v>43032.20191470844</v>
          </cell>
          <cell r="P89">
            <v>13733.68146214099</v>
          </cell>
          <cell r="Q89">
            <v>10986.945169712792</v>
          </cell>
          <cell r="R89">
            <v>9155.787641427327</v>
          </cell>
          <cell r="S89">
            <v>7324.630113141862</v>
          </cell>
          <cell r="T89">
            <v>10520</v>
          </cell>
          <cell r="U89">
            <v>11687</v>
          </cell>
          <cell r="V89">
            <v>9842.64278</v>
          </cell>
        </row>
        <row r="90">
          <cell r="A90" t="str">
            <v>CO_Estonia</v>
          </cell>
          <cell r="B90" t="str">
            <v>EU10</v>
          </cell>
          <cell r="C90" t="str">
            <v>CO</v>
          </cell>
          <cell r="D90" t="str">
            <v>Mg</v>
          </cell>
          <cell r="E90">
            <v>12</v>
          </cell>
          <cell r="F90" t="str">
            <v>Energy Industries (Power Production 1A1a)</v>
          </cell>
          <cell r="G90">
            <v>1.1</v>
          </cell>
          <cell r="H90" t="str">
            <v>EE</v>
          </cell>
          <cell r="I90" t="str">
            <v>Estonia</v>
          </cell>
          <cell r="J90">
            <v>21431.901268341215</v>
          </cell>
          <cell r="K90">
            <v>20325.738622233283</v>
          </cell>
          <cell r="L90">
            <v>11895.315220094506</v>
          </cell>
          <cell r="M90">
            <v>9841.594130813231</v>
          </cell>
          <cell r="N90">
            <v>11264.965182790353</v>
          </cell>
          <cell r="O90">
            <v>9735.857995523502</v>
          </cell>
          <cell r="P90">
            <v>10410.94255160408</v>
          </cell>
          <cell r="Q90">
            <v>9556.919920417808</v>
          </cell>
          <cell r="R90">
            <v>9438.983461825417</v>
          </cell>
          <cell r="S90">
            <v>7572.333996518279</v>
          </cell>
          <cell r="T90">
            <v>6541</v>
          </cell>
          <cell r="U90">
            <v>5940</v>
          </cell>
          <cell r="V90">
            <v>5550</v>
          </cell>
        </row>
        <row r="91">
          <cell r="A91" t="str">
            <v>CO_Hungary</v>
          </cell>
          <cell r="B91" t="str">
            <v>EU10</v>
          </cell>
          <cell r="C91" t="str">
            <v>CO</v>
          </cell>
          <cell r="D91" t="str">
            <v>Mg</v>
          </cell>
          <cell r="E91">
            <v>12</v>
          </cell>
          <cell r="F91" t="str">
            <v>Energy Industries (Power Production 1A1a)</v>
          </cell>
          <cell r="G91">
            <v>1.1</v>
          </cell>
          <cell r="H91" t="str">
            <v>HU</v>
          </cell>
          <cell r="I91" t="str">
            <v>Hungary</v>
          </cell>
          <cell r="J91">
            <v>19565.396113602386</v>
          </cell>
          <cell r="K91">
            <v>18706.427503736915</v>
          </cell>
          <cell r="L91">
            <v>18324.66367713004</v>
          </cell>
          <cell r="M91">
            <v>18133.781763826602</v>
          </cell>
          <cell r="N91">
            <v>17322.53363228699</v>
          </cell>
          <cell r="O91">
            <v>18506.001494768305</v>
          </cell>
          <cell r="P91">
            <v>18830.50074738415</v>
          </cell>
          <cell r="Q91">
            <v>14077.541106128549</v>
          </cell>
          <cell r="R91">
            <v>14716.995515695065</v>
          </cell>
          <cell r="S91">
            <v>13619.424514200298</v>
          </cell>
          <cell r="T91">
            <v>13619.424514200298</v>
          </cell>
          <cell r="U91">
            <v>12550.485799701046</v>
          </cell>
          <cell r="V91">
            <v>12770</v>
          </cell>
        </row>
        <row r="92">
          <cell r="A92" t="str">
            <v>CO_Latvia</v>
          </cell>
          <cell r="B92" t="str">
            <v>EU10</v>
          </cell>
          <cell r="C92" t="str">
            <v>CO</v>
          </cell>
          <cell r="D92" t="str">
            <v>Mg</v>
          </cell>
          <cell r="E92">
            <v>12</v>
          </cell>
          <cell r="F92" t="str">
            <v>Energy Industries (Power Production 1A1a)</v>
          </cell>
          <cell r="G92">
            <v>1.1</v>
          </cell>
          <cell r="H92" t="str">
            <v>LV</v>
          </cell>
          <cell r="I92" t="str">
            <v>Latvia</v>
          </cell>
          <cell r="J92">
            <v>6293.41</v>
          </cell>
          <cell r="K92">
            <v>6690.53</v>
          </cell>
          <cell r="L92">
            <v>7444.36</v>
          </cell>
          <cell r="M92">
            <v>7867.594999999999</v>
          </cell>
          <cell r="N92">
            <v>10211.175000000001</v>
          </cell>
          <cell r="O92">
            <v>10919.805</v>
          </cell>
          <cell r="P92">
            <v>10608.07192</v>
          </cell>
          <cell r="Q92">
            <v>13947.871790000001</v>
          </cell>
          <cell r="R92">
            <v>12376.9886</v>
          </cell>
          <cell r="S92">
            <v>11199.59524</v>
          </cell>
          <cell r="T92">
            <v>11290.15212</v>
          </cell>
          <cell r="U92">
            <v>11543.60447</v>
          </cell>
          <cell r="V92">
            <v>12971.352120000001</v>
          </cell>
        </row>
        <row r="93">
          <cell r="A93" t="str">
            <v>CO_Lithuania</v>
          </cell>
          <cell r="B93" t="str">
            <v>EU10</v>
          </cell>
          <cell r="C93" t="str">
            <v>CO</v>
          </cell>
          <cell r="D93" t="str">
            <v>Mg</v>
          </cell>
          <cell r="E93">
            <v>12</v>
          </cell>
          <cell r="F93" t="str">
            <v>Energy Industries (Power Production 1A1a)</v>
          </cell>
          <cell r="G93">
            <v>1.1</v>
          </cell>
          <cell r="H93" t="str">
            <v>LT</v>
          </cell>
          <cell r="I93" t="str">
            <v>Lithuania</v>
          </cell>
          <cell r="J93">
            <v>4427.329414600085</v>
          </cell>
          <cell r="K93">
            <v>6198.261180440119</v>
          </cell>
          <cell r="L93">
            <v>3541.863531680068</v>
          </cell>
          <cell r="M93">
            <v>2656.397648760051</v>
          </cell>
          <cell r="N93">
            <v>2656.397648760051</v>
          </cell>
          <cell r="O93">
            <v>7969.192946280154</v>
          </cell>
          <cell r="P93">
            <v>7969.192946280154</v>
          </cell>
          <cell r="Q93">
            <v>7083.7270633601365</v>
          </cell>
          <cell r="R93">
            <v>8854.65882920017</v>
          </cell>
          <cell r="S93">
            <v>6198.2611804401195</v>
          </cell>
          <cell r="T93">
            <v>3187.6771785120613</v>
          </cell>
          <cell r="U93">
            <v>2432.203</v>
          </cell>
          <cell r="V93">
            <v>2903</v>
          </cell>
        </row>
        <row r="94">
          <cell r="A94" t="str">
            <v>CO_Poland</v>
          </cell>
          <cell r="B94" t="str">
            <v>EU10</v>
          </cell>
          <cell r="C94" t="str">
            <v>CO</v>
          </cell>
          <cell r="D94" t="str">
            <v>Mg</v>
          </cell>
          <cell r="E94">
            <v>12</v>
          </cell>
          <cell r="F94" t="str">
            <v>Energy Industries (Power Production 1A1a)</v>
          </cell>
          <cell r="G94">
            <v>1.1</v>
          </cell>
          <cell r="H94" t="str">
            <v>PL</v>
          </cell>
          <cell r="I94" t="str">
            <v>Poland</v>
          </cell>
          <cell r="J94">
            <v>15198.6075962029</v>
          </cell>
          <cell r="K94">
            <v>15198.6075962029</v>
          </cell>
          <cell r="L94">
            <v>15198.6075962029</v>
          </cell>
          <cell r="M94">
            <v>15198.6075962029</v>
          </cell>
          <cell r="N94">
            <v>25077.702533734788</v>
          </cell>
          <cell r="O94">
            <v>37996.518990507255</v>
          </cell>
          <cell r="P94">
            <v>38756.4493703174</v>
          </cell>
          <cell r="Q94">
            <v>36476.65823088696</v>
          </cell>
          <cell r="R94">
            <v>39516.37975012754</v>
          </cell>
          <cell r="S94">
            <v>35716.727851076816</v>
          </cell>
          <cell r="T94">
            <v>37996.51899050725</v>
          </cell>
          <cell r="U94">
            <v>37985.5</v>
          </cell>
          <cell r="V94">
            <v>37985.5</v>
          </cell>
        </row>
        <row r="95">
          <cell r="A95" t="str">
            <v>CO_Slovakia</v>
          </cell>
          <cell r="B95" t="str">
            <v>EU10</v>
          </cell>
          <cell r="C95" t="str">
            <v>CO</v>
          </cell>
          <cell r="D95" t="str">
            <v>Mg</v>
          </cell>
          <cell r="E95">
            <v>12</v>
          </cell>
          <cell r="F95" t="str">
            <v>Energy Industries (Power Production 1A1a)</v>
          </cell>
          <cell r="G95">
            <v>1.1</v>
          </cell>
          <cell r="H95" t="str">
            <v>SK</v>
          </cell>
          <cell r="I95" t="str">
            <v>Slovakia</v>
          </cell>
          <cell r="J95">
            <v>1053.4858663915975</v>
          </cell>
          <cell r="K95">
            <v>986.5978748746705</v>
          </cell>
          <cell r="L95">
            <v>869.5438897200486</v>
          </cell>
          <cell r="M95">
            <v>769.2119024446583</v>
          </cell>
          <cell r="N95">
            <v>635.4359194108047</v>
          </cell>
          <cell r="O95">
            <v>652.1579172900363</v>
          </cell>
          <cell r="P95">
            <v>919.7098833577434</v>
          </cell>
          <cell r="Q95">
            <v>652.1579172900363</v>
          </cell>
          <cell r="R95">
            <v>585.2699257731095</v>
          </cell>
          <cell r="S95">
            <v>585.2699257731095</v>
          </cell>
          <cell r="T95">
            <v>2730</v>
          </cell>
          <cell r="U95">
            <v>3183.6</v>
          </cell>
          <cell r="V95">
            <v>3643.294</v>
          </cell>
        </row>
        <row r="96">
          <cell r="A96" t="str">
            <v>CO_Slovenia</v>
          </cell>
          <cell r="B96" t="str">
            <v>EU10</v>
          </cell>
          <cell r="C96" t="str">
            <v>CO</v>
          </cell>
          <cell r="D96" t="str">
            <v>Mg</v>
          </cell>
          <cell r="E96">
            <v>12</v>
          </cell>
          <cell r="F96" t="str">
            <v>Energy Industries (Power Production 1A1a)</v>
          </cell>
          <cell r="G96">
            <v>1.1</v>
          </cell>
          <cell r="H96" t="str">
            <v>SL</v>
          </cell>
          <cell r="I96" t="str">
            <v>Slovenia</v>
          </cell>
          <cell r="J96">
            <v>1000</v>
          </cell>
          <cell r="K96">
            <v>1000</v>
          </cell>
          <cell r="L96">
            <v>1000</v>
          </cell>
          <cell r="M96">
            <v>1000</v>
          </cell>
          <cell r="N96">
            <v>1000</v>
          </cell>
          <cell r="O96">
            <v>1000</v>
          </cell>
          <cell r="P96">
            <v>1000</v>
          </cell>
          <cell r="Q96">
            <v>1000</v>
          </cell>
          <cell r="R96">
            <v>1000</v>
          </cell>
          <cell r="S96">
            <v>900</v>
          </cell>
          <cell r="T96">
            <v>900</v>
          </cell>
          <cell r="U96">
            <v>1188</v>
          </cell>
          <cell r="V96">
            <v>1334</v>
          </cell>
        </row>
        <row r="97">
          <cell r="A97" t="str">
            <v>CO2_Czech Republic</v>
          </cell>
          <cell r="B97" t="str">
            <v>EU10</v>
          </cell>
          <cell r="C97" t="str">
            <v>CO2</v>
          </cell>
          <cell r="D97" t="str">
            <v>Mg</v>
          </cell>
          <cell r="E97">
            <v>12</v>
          </cell>
          <cell r="F97" t="str">
            <v>Energy Industries (Power Production 1A1a)</v>
          </cell>
          <cell r="G97">
            <v>1.1</v>
          </cell>
          <cell r="H97" t="str">
            <v>CZ</v>
          </cell>
          <cell r="I97" t="str">
            <v>Czech Republic</v>
          </cell>
          <cell r="J97">
            <v>53635418.98183333</v>
          </cell>
          <cell r="K97">
            <v>51045618.96973456</v>
          </cell>
          <cell r="L97">
            <v>48407132</v>
          </cell>
          <cell r="M97">
            <v>50069021.93099745</v>
          </cell>
          <cell r="N97">
            <v>51741586.63666667</v>
          </cell>
          <cell r="O97">
            <v>52897973.82993863</v>
          </cell>
          <cell r="P97">
            <v>54061781.80945999</v>
          </cell>
          <cell r="Q97">
            <v>55549401.02097437</v>
          </cell>
          <cell r="R97">
            <v>55317592.80919623</v>
          </cell>
          <cell r="S97">
            <v>50934531.1818232</v>
          </cell>
          <cell r="T97">
            <v>57123186.20616667</v>
          </cell>
          <cell r="U97">
            <v>57393099.096</v>
          </cell>
          <cell r="V97">
            <v>55471263</v>
          </cell>
        </row>
        <row r="98">
          <cell r="A98" t="str">
            <v>CO2_Estonia</v>
          </cell>
          <cell r="B98" t="str">
            <v>EU10</v>
          </cell>
          <cell r="C98" t="str">
            <v>CO2</v>
          </cell>
          <cell r="D98" t="str">
            <v>Mg</v>
          </cell>
          <cell r="E98">
            <v>12</v>
          </cell>
          <cell r="F98" t="str">
            <v>Energy Industries (Power Production 1A1a)</v>
          </cell>
          <cell r="G98">
            <v>1.1</v>
          </cell>
          <cell r="H98" t="str">
            <v>EE</v>
          </cell>
          <cell r="I98" t="str">
            <v>Estonia</v>
          </cell>
          <cell r="J98">
            <v>29753455.277333338</v>
          </cell>
          <cell r="K98">
            <v>28655852.885</v>
          </cell>
          <cell r="L98">
            <v>22066134.262333337</v>
          </cell>
          <cell r="M98">
            <v>17007428.434333336</v>
          </cell>
          <cell r="N98">
            <v>17764747.583</v>
          </cell>
          <cell r="O98">
            <v>16363434.679166667</v>
          </cell>
          <cell r="P98">
            <v>17126879.210833333</v>
          </cell>
          <cell r="Q98">
            <v>16850385.302666664</v>
          </cell>
          <cell r="R98">
            <v>14791023.44316667</v>
          </cell>
          <cell r="S98">
            <v>13477896.00116667</v>
          </cell>
          <cell r="T98">
            <v>13945361.043166667</v>
          </cell>
          <cell r="U98">
            <v>13912217.29516667</v>
          </cell>
          <cell r="V98">
            <v>13911441.466187712</v>
          </cell>
        </row>
        <row r="99">
          <cell r="A99" t="str">
            <v>CO2_Hungary</v>
          </cell>
          <cell r="B99" t="str">
            <v>EU10</v>
          </cell>
          <cell r="C99" t="str">
            <v>CO2</v>
          </cell>
          <cell r="D99" t="str">
            <v>Mg</v>
          </cell>
          <cell r="E99">
            <v>12</v>
          </cell>
          <cell r="F99" t="str">
            <v>Energy Industries (Power Production 1A1a)</v>
          </cell>
          <cell r="G99">
            <v>1.1</v>
          </cell>
          <cell r="H99" t="str">
            <v>HU</v>
          </cell>
          <cell r="I99" t="str">
            <v>Hungary</v>
          </cell>
          <cell r="J99">
            <v>20116292.077999998</v>
          </cell>
          <cell r="K99">
            <v>28353602.57219869</v>
          </cell>
          <cell r="L99">
            <v>27154505.13962913</v>
          </cell>
          <cell r="M99">
            <v>27091305.061720453</v>
          </cell>
          <cell r="N99">
            <v>25675846.79840585</v>
          </cell>
          <cell r="O99">
            <v>25658546.928072743</v>
          </cell>
          <cell r="P99">
            <v>25676436.997446246</v>
          </cell>
          <cell r="Q99">
            <v>25451392.414417263</v>
          </cell>
          <cell r="R99">
            <v>23030972.213333335</v>
          </cell>
          <cell r="S99">
            <v>23613914.72</v>
          </cell>
          <cell r="T99">
            <v>22402849.5655</v>
          </cell>
          <cell r="U99">
            <v>21246996.11433333</v>
          </cell>
          <cell r="V99">
            <v>19679640.588000003</v>
          </cell>
        </row>
        <row r="100">
          <cell r="A100" t="str">
            <v>CO2_Latvia</v>
          </cell>
          <cell r="B100" t="str">
            <v>EU10</v>
          </cell>
          <cell r="C100" t="str">
            <v>CO2</v>
          </cell>
          <cell r="D100" t="str">
            <v>Mg</v>
          </cell>
          <cell r="E100">
            <v>12</v>
          </cell>
          <cell r="F100" t="str">
            <v>Energy Industries (Power Production 1A1a)</v>
          </cell>
          <cell r="G100">
            <v>1.1</v>
          </cell>
          <cell r="H100" t="str">
            <v>LV</v>
          </cell>
          <cell r="I100" t="str">
            <v>Latvia</v>
          </cell>
          <cell r="J100">
            <v>10185730.469999999</v>
          </cell>
          <cell r="K100">
            <v>9018715.309999999</v>
          </cell>
          <cell r="L100">
            <v>6795228.98</v>
          </cell>
          <cell r="M100">
            <v>6029680.900000001</v>
          </cell>
          <cell r="N100">
            <v>4783486.49</v>
          </cell>
          <cell r="O100">
            <v>4805275.13</v>
          </cell>
          <cell r="P100">
            <v>4323168.2258814</v>
          </cell>
          <cell r="Q100">
            <v>3756987.3980513993</v>
          </cell>
          <cell r="R100">
            <v>3485180.3048804</v>
          </cell>
          <cell r="S100">
            <v>3093987.1759088007</v>
          </cell>
          <cell r="T100">
            <v>2674071.3140814</v>
          </cell>
          <cell r="U100">
            <v>2598773.2336086</v>
          </cell>
          <cell r="V100">
            <v>2466780.2690814</v>
          </cell>
        </row>
        <row r="101">
          <cell r="A101" t="str">
            <v>CO2_Lithuania</v>
          </cell>
          <cell r="B101" t="str">
            <v>EU10</v>
          </cell>
          <cell r="C101" t="str">
            <v>CO2</v>
          </cell>
          <cell r="D101" t="str">
            <v>Mg</v>
          </cell>
          <cell r="E101">
            <v>12</v>
          </cell>
          <cell r="F101" t="str">
            <v>Energy Industries (Power Production 1A1a)</v>
          </cell>
          <cell r="G101">
            <v>1.1</v>
          </cell>
          <cell r="H101" t="str">
            <v>LT</v>
          </cell>
          <cell r="I101" t="str">
            <v>Lithuania</v>
          </cell>
          <cell r="J101">
            <v>12055124.806746127</v>
          </cell>
          <cell r="K101">
            <v>11278364.72391174</v>
          </cell>
          <cell r="L101">
            <v>10501604.641077353</v>
          </cell>
          <cell r="M101">
            <v>9724844.558242965</v>
          </cell>
          <cell r="N101">
            <v>8948084.47540858</v>
          </cell>
          <cell r="O101">
            <v>8171324.392574194</v>
          </cell>
          <cell r="P101">
            <v>7394564.309739808</v>
          </cell>
          <cell r="Q101">
            <v>6617804.226905421</v>
          </cell>
          <cell r="R101">
            <v>5841044.144071035</v>
          </cell>
          <cell r="S101">
            <v>5359638.858053276</v>
          </cell>
          <cell r="T101">
            <v>4878233.572035518</v>
          </cell>
          <cell r="U101">
            <v>4396828.286017759</v>
          </cell>
          <cell r="V101">
            <v>3915423</v>
          </cell>
        </row>
        <row r="102">
          <cell r="A102" t="str">
            <v>CO2_Malta</v>
          </cell>
          <cell r="B102" t="str">
            <v>EU10</v>
          </cell>
          <cell r="C102" t="str">
            <v>CO2</v>
          </cell>
          <cell r="D102" t="str">
            <v>Mg</v>
          </cell>
          <cell r="E102">
            <v>12</v>
          </cell>
          <cell r="F102" t="str">
            <v>Energy Industries (Power Production 1A1a)</v>
          </cell>
          <cell r="G102">
            <v>1.1</v>
          </cell>
          <cell r="H102" t="str">
            <v>MT</v>
          </cell>
          <cell r="I102" t="str">
            <v>Malta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 t="str">
            <v>CO2_Poland</v>
          </cell>
          <cell r="B103" t="str">
            <v>EU10</v>
          </cell>
          <cell r="C103" t="str">
            <v>CO2</v>
          </cell>
          <cell r="D103" t="str">
            <v>Mg</v>
          </cell>
          <cell r="E103">
            <v>12</v>
          </cell>
          <cell r="F103" t="str">
            <v>Energy Industries (Power Production 1A1a)</v>
          </cell>
          <cell r="G103">
            <v>1.1</v>
          </cell>
          <cell r="H103" t="str">
            <v>PL</v>
          </cell>
          <cell r="I103" t="str">
            <v>Poland</v>
          </cell>
          <cell r="J103">
            <v>220974427.13932624</v>
          </cell>
          <cell r="K103">
            <v>217630603.64827964</v>
          </cell>
          <cell r="L103">
            <v>208296852.76950064</v>
          </cell>
          <cell r="M103">
            <v>189205301.88765913</v>
          </cell>
          <cell r="N103">
            <v>187114945.19130096</v>
          </cell>
          <cell r="O103">
            <v>174986579.81944618</v>
          </cell>
          <cell r="P103">
            <v>183057523.6144556</v>
          </cell>
          <cell r="Q103">
            <v>180065829.02176782</v>
          </cell>
          <cell r="R103">
            <v>172716889.5727302</v>
          </cell>
          <cell r="S103">
            <v>168126137.489352</v>
          </cell>
          <cell r="T103">
            <v>164691900</v>
          </cell>
          <cell r="U103">
            <v>166880000</v>
          </cell>
          <cell r="V103">
            <v>166880000</v>
          </cell>
        </row>
        <row r="104">
          <cell r="A104" t="str">
            <v>CO2_Slovakia</v>
          </cell>
          <cell r="B104" t="str">
            <v>EU10</v>
          </cell>
          <cell r="C104" t="str">
            <v>CO2</v>
          </cell>
          <cell r="D104" t="str">
            <v>Mg</v>
          </cell>
          <cell r="E104">
            <v>12</v>
          </cell>
          <cell r="F104" t="str">
            <v>Energy Industries (Power Production 1A1a)</v>
          </cell>
          <cell r="G104">
            <v>1.1</v>
          </cell>
          <cell r="H104" t="str">
            <v>SK</v>
          </cell>
          <cell r="I104" t="str">
            <v>Slovakia</v>
          </cell>
          <cell r="J104">
            <v>13507975.309775954</v>
          </cell>
          <cell r="K104">
            <v>12068948.853544243</v>
          </cell>
          <cell r="L104">
            <v>11143173.852143534</v>
          </cell>
          <cell r="M104">
            <v>10404824.313842943</v>
          </cell>
          <cell r="N104">
            <v>9515636.778664371</v>
          </cell>
          <cell r="O104">
            <v>9783002.871254357</v>
          </cell>
          <cell r="P104">
            <v>9916659.47951351</v>
          </cell>
          <cell r="Q104">
            <v>9919249.045049597</v>
          </cell>
          <cell r="R104">
            <v>9369848.43650864</v>
          </cell>
          <cell r="S104">
            <v>9117987.971094336</v>
          </cell>
          <cell r="T104">
            <v>8701256</v>
          </cell>
          <cell r="U104">
            <v>9445195.265328001</v>
          </cell>
          <cell r="V104">
            <v>9056146.489459999</v>
          </cell>
        </row>
        <row r="105">
          <cell r="A105" t="str">
            <v>CO2_Slovenia</v>
          </cell>
          <cell r="B105" t="str">
            <v>EU10</v>
          </cell>
          <cell r="C105" t="str">
            <v>CO2</v>
          </cell>
          <cell r="D105" t="str">
            <v>Mg</v>
          </cell>
          <cell r="E105">
            <v>12</v>
          </cell>
          <cell r="F105" t="str">
            <v>Energy Industries (Power Production 1A1a)</v>
          </cell>
          <cell r="G105">
            <v>1.1</v>
          </cell>
          <cell r="H105" t="str">
            <v>SL</v>
          </cell>
          <cell r="I105" t="str">
            <v>Slovenia</v>
          </cell>
          <cell r="J105">
            <v>5988708.367296076</v>
          </cell>
          <cell r="K105">
            <v>5224356.064268637</v>
          </cell>
          <cell r="L105">
            <v>5687352.325755704</v>
          </cell>
          <cell r="M105">
            <v>5629371.165119082</v>
          </cell>
          <cell r="N105">
            <v>5126153.671609916</v>
          </cell>
          <cell r="O105">
            <v>5450908.297859589</v>
          </cell>
          <cell r="P105">
            <v>5184382.985423361</v>
          </cell>
          <cell r="Q105">
            <v>5607442.127861929</v>
          </cell>
          <cell r="R105">
            <v>5854025.765968695</v>
          </cell>
          <cell r="S105">
            <v>5195078.613434342</v>
          </cell>
          <cell r="T105">
            <v>5455370.765288328</v>
          </cell>
          <cell r="U105">
            <v>6205275.840405462</v>
          </cell>
          <cell r="V105">
            <v>6382132.9564882275</v>
          </cell>
        </row>
        <row r="106">
          <cell r="A106" t="str">
            <v>GWP_Czech Republic</v>
          </cell>
          <cell r="B106" t="str">
            <v>EU10</v>
          </cell>
          <cell r="C106" t="str">
            <v>GWP</v>
          </cell>
          <cell r="D106" t="str">
            <v>Mg CO2 Eq</v>
          </cell>
          <cell r="E106">
            <v>12</v>
          </cell>
          <cell r="F106" t="str">
            <v>Energy Industries (Power Production 1A1a)</v>
          </cell>
          <cell r="G106">
            <v>1.1</v>
          </cell>
          <cell r="H106" t="str">
            <v>CZ</v>
          </cell>
          <cell r="I106" t="str">
            <v>Czech Republic</v>
          </cell>
          <cell r="J106">
            <v>54404135.78411333</v>
          </cell>
          <cell r="K106">
            <v>51788110.52709587</v>
          </cell>
          <cell r="L106">
            <v>49123490.177</v>
          </cell>
          <cell r="M106">
            <v>50797258.039434545</v>
          </cell>
          <cell r="N106">
            <v>52481773.58126667</v>
          </cell>
          <cell r="O106">
            <v>53495625.2985987</v>
          </cell>
          <cell r="P106">
            <v>54517439.55210064</v>
          </cell>
          <cell r="Q106">
            <v>55985611.51796993</v>
          </cell>
          <cell r="R106">
            <v>55986273.90374416</v>
          </cell>
          <cell r="S106">
            <v>51560601.86229828</v>
          </cell>
          <cell r="T106">
            <v>57807055.36487667</v>
          </cell>
          <cell r="U106">
            <v>58080512.579569995</v>
          </cell>
          <cell r="V106">
            <v>56136904.1632</v>
          </cell>
        </row>
        <row r="107">
          <cell r="A107" t="str">
            <v>GWP_Estonia</v>
          </cell>
          <cell r="B107" t="str">
            <v>EU10</v>
          </cell>
          <cell r="C107" t="str">
            <v>GWP</v>
          </cell>
          <cell r="D107" t="str">
            <v>Mg CO2 Eq</v>
          </cell>
          <cell r="E107">
            <v>12</v>
          </cell>
          <cell r="F107" t="str">
            <v>Energy Industries (Power Production 1A1a)</v>
          </cell>
          <cell r="G107">
            <v>1.1</v>
          </cell>
          <cell r="H107" t="str">
            <v>EE</v>
          </cell>
          <cell r="I107" t="str">
            <v>Estonia</v>
          </cell>
          <cell r="J107">
            <v>29781309.02433334</v>
          </cell>
          <cell r="K107">
            <v>28682514.410000004</v>
          </cell>
          <cell r="L107">
            <v>22087122.38833334</v>
          </cell>
          <cell r="M107">
            <v>17024867.234333336</v>
          </cell>
          <cell r="N107">
            <v>17786040.35</v>
          </cell>
          <cell r="O107">
            <v>16386055.850166667</v>
          </cell>
          <cell r="P107">
            <v>17151648.984833334</v>
          </cell>
          <cell r="Q107">
            <v>16876772.701666664</v>
          </cell>
          <cell r="R107">
            <v>14816334.629166668</v>
          </cell>
          <cell r="S107">
            <v>13502359.784166671</v>
          </cell>
          <cell r="T107">
            <v>13968002.548166666</v>
          </cell>
          <cell r="U107">
            <v>13937172.609166669</v>
          </cell>
          <cell r="V107">
            <v>13936968.44918771</v>
          </cell>
        </row>
        <row r="108">
          <cell r="A108" t="str">
            <v>GWP_Hungary</v>
          </cell>
          <cell r="B108" t="str">
            <v>EU10</v>
          </cell>
          <cell r="C108" t="str">
            <v>GWP</v>
          </cell>
          <cell r="D108" t="str">
            <v>Mg CO2 Eq</v>
          </cell>
          <cell r="E108">
            <v>12</v>
          </cell>
          <cell r="F108" t="str">
            <v>Energy Industries (Power Production 1A1a)</v>
          </cell>
          <cell r="G108">
            <v>1.1</v>
          </cell>
          <cell r="H108" t="str">
            <v>HU</v>
          </cell>
          <cell r="I108" t="str">
            <v>Hungary</v>
          </cell>
          <cell r="J108">
            <v>20863173.715189997</v>
          </cell>
          <cell r="K108">
            <v>28353602.57219869</v>
          </cell>
          <cell r="L108">
            <v>27154505.13962913</v>
          </cell>
          <cell r="M108">
            <v>27091305.061720453</v>
          </cell>
          <cell r="N108">
            <v>25675846.79840585</v>
          </cell>
          <cell r="O108">
            <v>25658546.928072743</v>
          </cell>
          <cell r="P108">
            <v>25676436.997446246</v>
          </cell>
          <cell r="Q108">
            <v>25451392.414417263</v>
          </cell>
          <cell r="R108">
            <v>23107347.740333334</v>
          </cell>
          <cell r="S108">
            <v>23676745.834</v>
          </cell>
          <cell r="T108">
            <v>23233380.305499997</v>
          </cell>
          <cell r="U108">
            <v>22052544.96028333</v>
          </cell>
          <cell r="V108">
            <v>20367183.872</v>
          </cell>
        </row>
        <row r="109">
          <cell r="A109" t="str">
            <v>GWP_Latvia</v>
          </cell>
          <cell r="B109" t="str">
            <v>EU10</v>
          </cell>
          <cell r="C109" t="str">
            <v>GWP</v>
          </cell>
          <cell r="D109" t="str">
            <v>Mg CO2 Eq</v>
          </cell>
          <cell r="E109">
            <v>12</v>
          </cell>
          <cell r="F109" t="str">
            <v>Energy Industries (Power Production 1A1a)</v>
          </cell>
          <cell r="G109">
            <v>1.1</v>
          </cell>
          <cell r="H109" t="str">
            <v>LV</v>
          </cell>
          <cell r="I109" t="str">
            <v>Latvia</v>
          </cell>
          <cell r="J109">
            <v>10217556.070999999</v>
          </cell>
          <cell r="K109">
            <v>9046932.148999998</v>
          </cell>
          <cell r="L109">
            <v>6823018.032000001</v>
          </cell>
          <cell r="M109">
            <v>6056823.953000002</v>
          </cell>
          <cell r="N109">
            <v>4813329.774999999</v>
          </cell>
          <cell r="O109">
            <v>4835410.24</v>
          </cell>
          <cell r="P109">
            <v>4351992.72186144</v>
          </cell>
          <cell r="Q109">
            <v>3788918.008693439</v>
          </cell>
          <cell r="R109">
            <v>3513766.3832518402</v>
          </cell>
          <cell r="S109">
            <v>3119512.0795244807</v>
          </cell>
          <cell r="T109">
            <v>2697515.6955814403</v>
          </cell>
          <cell r="U109">
            <v>2622213.03124256</v>
          </cell>
          <cell r="V109">
            <v>2492732.4145814395</v>
          </cell>
        </row>
        <row r="110">
          <cell r="A110" t="str">
            <v>GWP_Lithuania</v>
          </cell>
          <cell r="B110" t="str">
            <v>EU10</v>
          </cell>
          <cell r="C110" t="str">
            <v>GWP</v>
          </cell>
          <cell r="D110" t="str">
            <v>Mg CO2 Eq</v>
          </cell>
          <cell r="E110">
            <v>12</v>
          </cell>
          <cell r="F110" t="str">
            <v>Energy Industries (Power Production 1A1a)</v>
          </cell>
          <cell r="G110">
            <v>1.1</v>
          </cell>
          <cell r="H110" t="str">
            <v>LT</v>
          </cell>
          <cell r="I110" t="str">
            <v>Lithuania</v>
          </cell>
          <cell r="J110">
            <v>12150700.669567116</v>
          </cell>
          <cell r="K110">
            <v>11363993.404674815</v>
          </cell>
          <cell r="L110">
            <v>10577286.139782513</v>
          </cell>
          <cell r="M110">
            <v>9790578.87489021</v>
          </cell>
          <cell r="N110">
            <v>9003871.609997911</v>
          </cell>
          <cell r="O110">
            <v>8217164.345105611</v>
          </cell>
          <cell r="P110">
            <v>7430457.08021331</v>
          </cell>
          <cell r="Q110">
            <v>6643749.815321009</v>
          </cell>
          <cell r="R110">
            <v>5857042.550428709</v>
          </cell>
          <cell r="S110">
            <v>5380022.412821531</v>
          </cell>
          <cell r="T110">
            <v>4903002.2752143545</v>
          </cell>
          <cell r="U110">
            <v>4425982.137607177</v>
          </cell>
          <cell r="V110">
            <v>3948962</v>
          </cell>
        </row>
        <row r="111">
          <cell r="A111" t="str">
            <v>GWP_Malta</v>
          </cell>
          <cell r="B111" t="str">
            <v>EU10</v>
          </cell>
          <cell r="C111" t="str">
            <v>GWP</v>
          </cell>
          <cell r="D111" t="str">
            <v>Mg CO2 Eq</v>
          </cell>
          <cell r="E111">
            <v>12</v>
          </cell>
          <cell r="F111" t="str">
            <v>Energy Industries (Power Production 1A1a)</v>
          </cell>
          <cell r="G111">
            <v>1.1</v>
          </cell>
          <cell r="H111" t="str">
            <v>MT</v>
          </cell>
          <cell r="I111" t="str">
            <v>Malta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 t="str">
            <v>GWP_Poland</v>
          </cell>
          <cell r="B112" t="str">
            <v>EU10</v>
          </cell>
          <cell r="C112" t="str">
            <v>GWP</v>
          </cell>
          <cell r="D112" t="str">
            <v>Mg CO2 Eq</v>
          </cell>
          <cell r="E112">
            <v>12</v>
          </cell>
          <cell r="F112" t="str">
            <v>Energy Industries (Power Production 1A1a)</v>
          </cell>
          <cell r="G112">
            <v>1.1</v>
          </cell>
          <cell r="H112" t="str">
            <v>PL</v>
          </cell>
          <cell r="I112" t="str">
            <v>Poland</v>
          </cell>
          <cell r="J112">
            <v>222057404.56166917</v>
          </cell>
          <cell r="K112">
            <v>218638573.49987644</v>
          </cell>
          <cell r="L112">
            <v>209312463.6048749</v>
          </cell>
          <cell r="M112">
            <v>190078338.39193907</v>
          </cell>
          <cell r="N112">
            <v>188034149.75542715</v>
          </cell>
          <cell r="O112">
            <v>175789912.1119363</v>
          </cell>
          <cell r="P112">
            <v>183894364.91468114</v>
          </cell>
          <cell r="Q112">
            <v>180889587.9118961</v>
          </cell>
          <cell r="R112">
            <v>173515560.0387939</v>
          </cell>
          <cell r="S112">
            <v>168897570.57429585</v>
          </cell>
          <cell r="T112">
            <v>165446490</v>
          </cell>
          <cell r="U112">
            <v>167650262</v>
          </cell>
          <cell r="V112">
            <v>167650262</v>
          </cell>
        </row>
        <row r="113">
          <cell r="A113" t="str">
            <v>GWP_Slovakia</v>
          </cell>
          <cell r="B113" t="str">
            <v>EU10</v>
          </cell>
          <cell r="C113" t="str">
            <v>GWP</v>
          </cell>
          <cell r="D113" t="str">
            <v>Mg CO2 Eq</v>
          </cell>
          <cell r="E113">
            <v>12</v>
          </cell>
          <cell r="F113" t="str">
            <v>Energy Industries (Power Production 1A1a)</v>
          </cell>
          <cell r="G113">
            <v>1.1</v>
          </cell>
          <cell r="H113" t="str">
            <v>SK</v>
          </cell>
          <cell r="I113" t="str">
            <v>Slovakia</v>
          </cell>
          <cell r="J113">
            <v>13563309.7454274</v>
          </cell>
          <cell r="K113">
            <v>12116571.482212516</v>
          </cell>
          <cell r="L113">
            <v>11185029.384875895</v>
          </cell>
          <cell r="M113">
            <v>10443570.431868406</v>
          </cell>
          <cell r="N113">
            <v>9554832.915627252</v>
          </cell>
          <cell r="O113">
            <v>9818897.228030762</v>
          </cell>
          <cell r="P113">
            <v>9953114.667169739</v>
          </cell>
          <cell r="Q113">
            <v>9955787.531616483</v>
          </cell>
          <cell r="R113">
            <v>9404451.031394731</v>
          </cell>
          <cell r="S113">
            <v>9148991.353077678</v>
          </cell>
          <cell r="T113">
            <v>8730600.03964</v>
          </cell>
          <cell r="U113">
            <v>9477475.253816001</v>
          </cell>
          <cell r="V113">
            <v>9087638.940985998</v>
          </cell>
        </row>
        <row r="114">
          <cell r="A114" t="str">
            <v>GWP_Slovenia</v>
          </cell>
          <cell r="B114" t="str">
            <v>EU10</v>
          </cell>
          <cell r="C114" t="str">
            <v>GWP</v>
          </cell>
          <cell r="D114" t="str">
            <v>Mg CO2 Eq</v>
          </cell>
          <cell r="E114">
            <v>12</v>
          </cell>
          <cell r="F114" t="str">
            <v>Energy Industries (Power Production 1A1a)</v>
          </cell>
          <cell r="G114">
            <v>1.1</v>
          </cell>
          <cell r="H114" t="str">
            <v>SL</v>
          </cell>
          <cell r="I114" t="str">
            <v>Slovenia</v>
          </cell>
          <cell r="J114">
            <v>6014657.652217836</v>
          </cell>
          <cell r="K114">
            <v>5247898.2400079705</v>
          </cell>
          <cell r="L114">
            <v>5713288.708370969</v>
          </cell>
          <cell r="M114">
            <v>5654866.350915992</v>
          </cell>
          <cell r="N114">
            <v>5150467.341945826</v>
          </cell>
          <cell r="O114">
            <v>5475837.593568971</v>
          </cell>
          <cell r="P114">
            <v>5207547.6868648715</v>
          </cell>
          <cell r="Q114">
            <v>5632610.68342558</v>
          </cell>
          <cell r="R114">
            <v>5880741.091325044</v>
          </cell>
          <cell r="S114">
            <v>5218717.025536696</v>
          </cell>
          <cell r="T114">
            <v>5479789.940224613</v>
          </cell>
          <cell r="U114">
            <v>6232171.579860543</v>
          </cell>
          <cell r="V114">
            <v>6409954.098651517</v>
          </cell>
        </row>
        <row r="115">
          <cell r="A115" t="str">
            <v>N2O_Czech Republic</v>
          </cell>
          <cell r="B115" t="str">
            <v>EU10</v>
          </cell>
          <cell r="C115" t="str">
            <v>N2O</v>
          </cell>
          <cell r="D115" t="str">
            <v>Mg</v>
          </cell>
          <cell r="E115">
            <v>12</v>
          </cell>
          <cell r="F115" t="str">
            <v>Energy Industries (Power Production 1A1a)</v>
          </cell>
          <cell r="G115">
            <v>1.1</v>
          </cell>
          <cell r="H115" t="str">
            <v>CZ</v>
          </cell>
          <cell r="I115" t="str">
            <v>Czech Republic</v>
          </cell>
          <cell r="J115">
            <v>2014.6</v>
          </cell>
          <cell r="K115">
            <v>1933.1616296851757</v>
          </cell>
          <cell r="L115">
            <v>1852.0167000000001</v>
          </cell>
          <cell r="M115">
            <v>1898.1676075190762</v>
          </cell>
          <cell r="N115">
            <v>1944.6308200000003</v>
          </cell>
          <cell r="O115">
            <v>1625.1356147559736</v>
          </cell>
          <cell r="P115">
            <v>1304.0982635924738</v>
          </cell>
          <cell r="Q115">
            <v>1263.5600217113295</v>
          </cell>
          <cell r="R115">
            <v>2016.0914253590952</v>
          </cell>
          <cell r="S115">
            <v>1916.7830882981625</v>
          </cell>
          <cell r="T115">
            <v>2128.1</v>
          </cell>
          <cell r="U115">
            <v>2176.3302200000007</v>
          </cell>
          <cell r="V115">
            <v>2108.07472</v>
          </cell>
        </row>
        <row r="116">
          <cell r="A116" t="str">
            <v>N2O_Estonia</v>
          </cell>
          <cell r="B116" t="str">
            <v>EU10</v>
          </cell>
          <cell r="C116" t="str">
            <v>N2O</v>
          </cell>
          <cell r="D116" t="str">
            <v>Mg</v>
          </cell>
          <cell r="E116">
            <v>12</v>
          </cell>
          <cell r="F116" t="str">
            <v>Energy Industries (Power Production 1A1a)</v>
          </cell>
          <cell r="G116">
            <v>1.1</v>
          </cell>
          <cell r="H116" t="str">
            <v>EE</v>
          </cell>
          <cell r="I116" t="str">
            <v>Estonia</v>
          </cell>
          <cell r="J116">
            <v>64.47039999999998</v>
          </cell>
          <cell r="K116">
            <v>61.204799999999985</v>
          </cell>
          <cell r="L116">
            <v>48.285</v>
          </cell>
          <cell r="M116">
            <v>40.34919999999999</v>
          </cell>
          <cell r="N116">
            <v>48.11399999999998</v>
          </cell>
          <cell r="O116">
            <v>50.382699999999986</v>
          </cell>
          <cell r="P116">
            <v>54.849699999999984</v>
          </cell>
          <cell r="Q116">
            <v>57.927199999999985</v>
          </cell>
          <cell r="R116">
            <v>55.54049999999999</v>
          </cell>
          <cell r="S116">
            <v>53.61489999999999</v>
          </cell>
          <cell r="T116">
            <v>49.3273</v>
          </cell>
          <cell r="U116">
            <v>54.021300000000004</v>
          </cell>
          <cell r="V116">
            <v>55.135</v>
          </cell>
        </row>
        <row r="117">
          <cell r="A117" t="str">
            <v>N2O_Hungary</v>
          </cell>
          <cell r="B117" t="str">
            <v>EU10</v>
          </cell>
          <cell r="C117" t="str">
            <v>N2O</v>
          </cell>
          <cell r="D117" t="str">
            <v>Mg</v>
          </cell>
          <cell r="E117">
            <v>12</v>
          </cell>
          <cell r="F117" t="str">
            <v>Energy Industries (Power Production 1A1a)</v>
          </cell>
          <cell r="G117">
            <v>1.1</v>
          </cell>
          <cell r="H117" t="str">
            <v>HU</v>
          </cell>
          <cell r="I117" t="str">
            <v>Hungary</v>
          </cell>
          <cell r="J117">
            <v>2370.2538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217.56900000000002</v>
          </cell>
          <cell r="S117">
            <v>185.76680000000002</v>
          </cell>
          <cell r="T117">
            <v>2651.7</v>
          </cell>
          <cell r="U117">
            <v>2571.5890000000004</v>
          </cell>
          <cell r="V117">
            <v>2195.498</v>
          </cell>
        </row>
        <row r="118">
          <cell r="A118" t="str">
            <v>N2O_Latvia</v>
          </cell>
          <cell r="B118" t="str">
            <v>EU10</v>
          </cell>
          <cell r="C118" t="str">
            <v>N2O</v>
          </cell>
          <cell r="D118" t="str">
            <v>Mg</v>
          </cell>
          <cell r="E118">
            <v>12</v>
          </cell>
          <cell r="F118" t="str">
            <v>Energy Industries (Power Production 1A1a)</v>
          </cell>
          <cell r="G118">
            <v>1.1</v>
          </cell>
          <cell r="H118" t="str">
            <v>LV</v>
          </cell>
          <cell r="I118" t="str">
            <v>Latvia</v>
          </cell>
          <cell r="J118">
            <v>76.75579999999998</v>
          </cell>
          <cell r="K118">
            <v>66.9942</v>
          </cell>
          <cell r="L118">
            <v>66.6112</v>
          </cell>
          <cell r="M118">
            <v>63.922599999999996</v>
          </cell>
          <cell r="N118">
            <v>67.835</v>
          </cell>
          <cell r="O118">
            <v>67.7618</v>
          </cell>
          <cell r="P118">
            <v>64.736459577</v>
          </cell>
          <cell r="Q118">
            <v>69.96918392699999</v>
          </cell>
          <cell r="R118">
            <v>62.55794302199999</v>
          </cell>
          <cell r="S118">
            <v>55.719526184</v>
          </cell>
          <cell r="T118">
            <v>50.523460576999994</v>
          </cell>
          <cell r="U118">
            <v>50.294347372999994</v>
          </cell>
          <cell r="V118">
            <v>55.594085577</v>
          </cell>
        </row>
        <row r="119">
          <cell r="A119" t="str">
            <v>N2O_Lithuania</v>
          </cell>
          <cell r="B119" t="str">
            <v>EU10</v>
          </cell>
          <cell r="C119" t="str">
            <v>N2O</v>
          </cell>
          <cell r="D119" t="str">
            <v>Mg</v>
          </cell>
          <cell r="E119">
            <v>12</v>
          </cell>
          <cell r="F119" t="str">
            <v>Energy Industries (Power Production 1A1a)</v>
          </cell>
          <cell r="G119">
            <v>1.1</v>
          </cell>
          <cell r="H119" t="str">
            <v>LT</v>
          </cell>
          <cell r="I119" t="str">
            <v>Lithuania</v>
          </cell>
          <cell r="J119">
            <v>270.26585935077446</v>
          </cell>
          <cell r="K119">
            <v>241.1747425456564</v>
          </cell>
          <cell r="L119">
            <v>212.08362574053828</v>
          </cell>
          <cell r="M119">
            <v>182.99250893542018</v>
          </cell>
          <cell r="N119">
            <v>153.9013921303021</v>
          </cell>
          <cell r="O119">
            <v>124.81027532518402</v>
          </cell>
          <cell r="P119">
            <v>95.71915852006595</v>
          </cell>
          <cell r="Q119">
            <v>66.62804171494781</v>
          </cell>
          <cell r="R119">
            <v>37.53692490982978</v>
          </cell>
          <cell r="S119">
            <v>51.15269368237233</v>
          </cell>
          <cell r="T119">
            <v>64.7684624549149</v>
          </cell>
          <cell r="U119">
            <v>78.38423122745743</v>
          </cell>
          <cell r="V119">
            <v>92</v>
          </cell>
        </row>
        <row r="120">
          <cell r="A120" t="str">
            <v>N2O_Malta</v>
          </cell>
          <cell r="B120" t="str">
            <v>EU10</v>
          </cell>
          <cell r="C120" t="str">
            <v>N2O</v>
          </cell>
          <cell r="D120" t="str">
            <v>Mg</v>
          </cell>
          <cell r="E120">
            <v>12</v>
          </cell>
          <cell r="F120" t="str">
            <v>Energy Industries (Power Production 1A1a)</v>
          </cell>
          <cell r="G120">
            <v>1.1</v>
          </cell>
          <cell r="H120" t="str">
            <v>MT</v>
          </cell>
          <cell r="I120" t="str">
            <v>Malta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N2O_Poland</v>
          </cell>
          <cell r="B121" t="str">
            <v>EU10</v>
          </cell>
          <cell r="C121" t="str">
            <v>N2O</v>
          </cell>
          <cell r="D121" t="str">
            <v>Mg</v>
          </cell>
          <cell r="E121">
            <v>12</v>
          </cell>
          <cell r="F121" t="str">
            <v>Energy Industries (Power Production 1A1a)</v>
          </cell>
          <cell r="G121">
            <v>1.1</v>
          </cell>
          <cell r="H121" t="str">
            <v>PL</v>
          </cell>
          <cell r="I121" t="str">
            <v>Poland</v>
          </cell>
          <cell r="J121">
            <v>2987.4308300395255</v>
          </cell>
          <cell r="K121">
            <v>3116.916996047431</v>
          </cell>
          <cell r="L121">
            <v>2830.197628458498</v>
          </cell>
          <cell r="M121">
            <v>2700.7114624505925</v>
          </cell>
          <cell r="N121">
            <v>2534.2292490118575</v>
          </cell>
          <cell r="O121">
            <v>2497.2332015810275</v>
          </cell>
          <cell r="P121">
            <v>2598.97233201581</v>
          </cell>
          <cell r="Q121">
            <v>2552.7272727272725</v>
          </cell>
          <cell r="R121">
            <v>2469.486166007905</v>
          </cell>
          <cell r="S121">
            <v>2386.2450592885375</v>
          </cell>
          <cell r="T121">
            <v>2340</v>
          </cell>
          <cell r="U121">
            <v>2385</v>
          </cell>
          <cell r="V121">
            <v>2385</v>
          </cell>
        </row>
        <row r="122">
          <cell r="A122" t="str">
            <v>N2O_Slovakia</v>
          </cell>
          <cell r="B122" t="str">
            <v>EU10</v>
          </cell>
          <cell r="C122" t="str">
            <v>N2O</v>
          </cell>
          <cell r="D122" t="str">
            <v>Mg</v>
          </cell>
          <cell r="E122">
            <v>12</v>
          </cell>
          <cell r="F122" t="str">
            <v>Energy Industries (Power Production 1A1a)</v>
          </cell>
          <cell r="G122">
            <v>1.1</v>
          </cell>
          <cell r="H122" t="str">
            <v>SK</v>
          </cell>
          <cell r="I122" t="str">
            <v>Slovakia</v>
          </cell>
          <cell r="J122">
            <v>159.84987586592834</v>
          </cell>
          <cell r="K122">
            <v>137.71681613064595</v>
          </cell>
          <cell r="L122">
            <v>120.77546176536808</v>
          </cell>
          <cell r="M122">
            <v>112.85127988483488</v>
          </cell>
          <cell r="N122">
            <v>115.31050874431071</v>
          </cell>
          <cell r="O122">
            <v>106.02008860851316</v>
          </cell>
          <cell r="P122">
            <v>107.93282216588324</v>
          </cell>
          <cell r="Q122">
            <v>108.47931746798896</v>
          </cell>
          <cell r="R122">
            <v>103.01436444693158</v>
          </cell>
          <cell r="S122">
            <v>91.53017583414274</v>
          </cell>
          <cell r="T122">
            <v>86.59589</v>
          </cell>
          <cell r="U122">
            <v>95.601698</v>
          </cell>
          <cell r="V122">
            <v>93.510531</v>
          </cell>
        </row>
        <row r="123">
          <cell r="A123" t="str">
            <v>N2O_Slovenia</v>
          </cell>
          <cell r="B123" t="str">
            <v>EU10</v>
          </cell>
          <cell r="C123" t="str">
            <v>N2O</v>
          </cell>
          <cell r="D123" t="str">
            <v>Mg</v>
          </cell>
          <cell r="E123">
            <v>12</v>
          </cell>
          <cell r="F123" t="str">
            <v>Energy Industries (Power Production 1A1a)</v>
          </cell>
          <cell r="G123">
            <v>1.1</v>
          </cell>
          <cell r="H123" t="str">
            <v>SL</v>
          </cell>
          <cell r="I123" t="str">
            <v>Slovenia</v>
          </cell>
          <cell r="J123">
            <v>78.841101194</v>
          </cell>
          <cell r="K123">
            <v>71.40113192493239</v>
          </cell>
          <cell r="L123">
            <v>79.23610290835231</v>
          </cell>
          <cell r="M123">
            <v>77.91340090649165</v>
          </cell>
          <cell r="N123">
            <v>74.01775349627646</v>
          </cell>
          <cell r="O123">
            <v>75.92951786317744</v>
          </cell>
          <cell r="P123">
            <v>70.7408715024951</v>
          </cell>
          <cell r="Q123">
            <v>77.01371714249639</v>
          </cell>
          <cell r="R123">
            <v>81.76977501356447</v>
          </cell>
          <cell r="S123">
            <v>72.2645854440448</v>
          </cell>
          <cell r="T123">
            <v>74.67598462986382</v>
          </cell>
          <cell r="U123">
            <v>82.18602089360193</v>
          </cell>
          <cell r="V123">
            <v>85.29908637599999</v>
          </cell>
        </row>
        <row r="124">
          <cell r="A124" t="str">
            <v>NH3_Cyprus</v>
          </cell>
          <cell r="B124" t="str">
            <v>EU10</v>
          </cell>
          <cell r="C124" t="str">
            <v>NH3</v>
          </cell>
          <cell r="D124" t="str">
            <v>Mg</v>
          </cell>
          <cell r="E124">
            <v>12</v>
          </cell>
          <cell r="F124" t="str">
            <v>Energy Industries (Power Production 1A1a)</v>
          </cell>
          <cell r="G124">
            <v>1.1</v>
          </cell>
          <cell r="H124" t="str">
            <v>CY</v>
          </cell>
          <cell r="I124" t="str">
            <v>Cyprus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NH3_Czech Republic</v>
          </cell>
          <cell r="B125" t="str">
            <v>EU10</v>
          </cell>
          <cell r="C125" t="str">
            <v>NH3</v>
          </cell>
          <cell r="D125" t="str">
            <v>Mg</v>
          </cell>
          <cell r="E125">
            <v>12</v>
          </cell>
          <cell r="F125" t="str">
            <v>Energy Industries (Power Production 1A1a)</v>
          </cell>
          <cell r="G125">
            <v>1.1</v>
          </cell>
          <cell r="H125" t="str">
            <v>CZ</v>
          </cell>
          <cell r="I125" t="str">
            <v>Czech Republic</v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</row>
        <row r="126">
          <cell r="A126" t="str">
            <v>NH3_Estonia</v>
          </cell>
          <cell r="B126" t="str">
            <v>EU10</v>
          </cell>
          <cell r="C126" t="str">
            <v>NH3</v>
          </cell>
          <cell r="D126" t="str">
            <v>Mg</v>
          </cell>
          <cell r="E126">
            <v>12</v>
          </cell>
          <cell r="F126" t="str">
            <v>Energy Industries (Power Production 1A1a)</v>
          </cell>
          <cell r="G126">
            <v>1.1</v>
          </cell>
          <cell r="H126" t="str">
            <v>EE</v>
          </cell>
          <cell r="I126" t="str">
            <v>Estonia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A127" t="str">
            <v>NH3_Hungary</v>
          </cell>
          <cell r="B127" t="str">
            <v>EU10</v>
          </cell>
          <cell r="C127" t="str">
            <v>NH3</v>
          </cell>
          <cell r="D127" t="str">
            <v>Mg</v>
          </cell>
          <cell r="E127">
            <v>12</v>
          </cell>
          <cell r="F127" t="str">
            <v>Energy Industries (Power Production 1A1a)</v>
          </cell>
          <cell r="G127">
            <v>1.1</v>
          </cell>
          <cell r="H127" t="str">
            <v>HU</v>
          </cell>
          <cell r="I127" t="str">
            <v>Hungary</v>
          </cell>
          <cell r="J127">
            <v>88.064468503937</v>
          </cell>
          <cell r="K127">
            <v>85.10285433070865</v>
          </cell>
          <cell r="L127">
            <v>89.63238188976378</v>
          </cell>
          <cell r="M127">
            <v>90.41633858267716</v>
          </cell>
          <cell r="N127">
            <v>88.93553149606298</v>
          </cell>
          <cell r="O127">
            <v>88.5</v>
          </cell>
          <cell r="P127">
            <v>95.99114173228347</v>
          </cell>
          <cell r="Q127">
            <v>94.0748031496063</v>
          </cell>
          <cell r="R127">
            <v>99.5625</v>
          </cell>
          <cell r="S127">
            <v>95.81692913385827</v>
          </cell>
          <cell r="T127">
            <v>95.81692913385827</v>
          </cell>
          <cell r="U127">
            <v>95.81692913385827</v>
          </cell>
          <cell r="V127">
            <v>88.5</v>
          </cell>
        </row>
        <row r="128">
          <cell r="A128" t="str">
            <v>NH3_Latvia</v>
          </cell>
          <cell r="B128" t="str">
            <v>EU10</v>
          </cell>
          <cell r="C128" t="str">
            <v>NH3</v>
          </cell>
          <cell r="D128" t="str">
            <v>Mg</v>
          </cell>
          <cell r="E128">
            <v>12</v>
          </cell>
          <cell r="F128" t="str">
            <v>Energy Industries (Power Production 1A1a)</v>
          </cell>
          <cell r="G128">
            <v>1.1</v>
          </cell>
          <cell r="H128" t="str">
            <v>LV</v>
          </cell>
          <cell r="I128" t="str">
            <v>Latvia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A129" t="str">
            <v>NH3_Lithuania</v>
          </cell>
          <cell r="B129" t="str">
            <v>EU10</v>
          </cell>
          <cell r="C129" t="str">
            <v>NH3</v>
          </cell>
          <cell r="D129" t="str">
            <v>Mg</v>
          </cell>
          <cell r="E129">
            <v>12</v>
          </cell>
          <cell r="F129" t="str">
            <v>Energy Industries (Power Production 1A1a)</v>
          </cell>
          <cell r="G129">
            <v>1.1</v>
          </cell>
          <cell r="H129" t="str">
            <v>LT</v>
          </cell>
          <cell r="I129" t="str">
            <v>Lithuania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 t="str">
            <v>NH3_Poland</v>
          </cell>
          <cell r="B130" t="str">
            <v>EU10</v>
          </cell>
          <cell r="C130" t="str">
            <v>NH3</v>
          </cell>
          <cell r="D130" t="str">
            <v>Mg</v>
          </cell>
          <cell r="E130">
            <v>12</v>
          </cell>
          <cell r="F130" t="str">
            <v>Energy Industries (Power Production 1A1a)</v>
          </cell>
          <cell r="G130">
            <v>1.1</v>
          </cell>
          <cell r="H130" t="str">
            <v>PL</v>
          </cell>
          <cell r="I130" t="str">
            <v>Poland</v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NH3_Slovakia</v>
          </cell>
          <cell r="B131" t="str">
            <v>EU10</v>
          </cell>
          <cell r="C131" t="str">
            <v>NH3</v>
          </cell>
          <cell r="D131" t="str">
            <v>Mg</v>
          </cell>
          <cell r="E131">
            <v>12</v>
          </cell>
          <cell r="F131" t="str">
            <v>Energy Industries (Power Production 1A1a)</v>
          </cell>
          <cell r="G131">
            <v>1.1</v>
          </cell>
          <cell r="H131" t="str">
            <v>SK</v>
          </cell>
          <cell r="I131" t="str">
            <v>Slovakia</v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A132" t="str">
            <v>NH3_Slovenia</v>
          </cell>
          <cell r="B132" t="str">
            <v>EU10</v>
          </cell>
          <cell r="C132" t="str">
            <v>NH3</v>
          </cell>
          <cell r="D132" t="str">
            <v>Mg</v>
          </cell>
          <cell r="E132">
            <v>12</v>
          </cell>
          <cell r="F132" t="str">
            <v>Energy Industries (Power Production 1A1a)</v>
          </cell>
          <cell r="G132">
            <v>1.1</v>
          </cell>
          <cell r="H132" t="str">
            <v>SL</v>
          </cell>
          <cell r="I132" t="str">
            <v>Slovenia</v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</row>
        <row r="133">
          <cell r="A133" t="str">
            <v>NMVOC_Cyprus</v>
          </cell>
          <cell r="B133" t="str">
            <v>EU10</v>
          </cell>
          <cell r="C133" t="str">
            <v>NMVOC</v>
          </cell>
          <cell r="D133" t="str">
            <v>Mg</v>
          </cell>
          <cell r="E133">
            <v>12</v>
          </cell>
          <cell r="F133" t="str">
            <v>Energy Industries (Power Production 1A1a)</v>
          </cell>
          <cell r="G133">
            <v>1.1</v>
          </cell>
          <cell r="H133" t="str">
            <v>CY</v>
          </cell>
          <cell r="I133" t="str">
            <v>Cyprus</v>
          </cell>
          <cell r="J133">
            <v>1100</v>
          </cell>
          <cell r="K133">
            <v>1100</v>
          </cell>
          <cell r="L133">
            <v>1100</v>
          </cell>
          <cell r="M133">
            <v>1100</v>
          </cell>
          <cell r="N133">
            <v>1100</v>
          </cell>
          <cell r="O133">
            <v>1100</v>
          </cell>
          <cell r="P133">
            <v>1100</v>
          </cell>
          <cell r="Q133">
            <v>1100</v>
          </cell>
          <cell r="R133">
            <v>1100</v>
          </cell>
          <cell r="S133">
            <v>1100</v>
          </cell>
          <cell r="T133">
            <v>1100</v>
          </cell>
          <cell r="U133">
            <v>1100</v>
          </cell>
          <cell r="V133">
            <v>2060</v>
          </cell>
        </row>
        <row r="134">
          <cell r="A134" t="str">
            <v>NMVOC_Czech Republic</v>
          </cell>
          <cell r="B134" t="str">
            <v>EU10</v>
          </cell>
          <cell r="C134" t="str">
            <v>NMVOC</v>
          </cell>
          <cell r="D134" t="str">
            <v>Mg</v>
          </cell>
          <cell r="E134">
            <v>12</v>
          </cell>
          <cell r="F134" t="str">
            <v>Energy Industries (Power Production 1A1a)</v>
          </cell>
          <cell r="G134">
            <v>1.1</v>
          </cell>
          <cell r="H134" t="str">
            <v>CZ</v>
          </cell>
          <cell r="I134" t="str">
            <v>Czech Republic</v>
          </cell>
          <cell r="J134">
            <v>4896</v>
          </cell>
          <cell r="K134">
            <v>4800</v>
          </cell>
          <cell r="L134">
            <v>4032</v>
          </cell>
          <cell r="M134">
            <v>3552</v>
          </cell>
          <cell r="N134">
            <v>6432</v>
          </cell>
          <cell r="O134">
            <v>4608</v>
          </cell>
          <cell r="P134">
            <v>4128</v>
          </cell>
          <cell r="Q134">
            <v>6240</v>
          </cell>
          <cell r="R134">
            <v>4224</v>
          </cell>
          <cell r="S134">
            <v>3456</v>
          </cell>
          <cell r="T134">
            <v>6720</v>
          </cell>
          <cell r="U134">
            <v>5002</v>
          </cell>
          <cell r="V134">
            <v>6613.737003</v>
          </cell>
        </row>
        <row r="135">
          <cell r="A135" t="str">
            <v>NMVOC_Estonia</v>
          </cell>
          <cell r="B135" t="str">
            <v>EU10</v>
          </cell>
          <cell r="C135" t="str">
            <v>NMVOC</v>
          </cell>
          <cell r="D135" t="str">
            <v>Mg</v>
          </cell>
          <cell r="E135">
            <v>12</v>
          </cell>
          <cell r="F135" t="str">
            <v>Energy Industries (Power Production 1A1a)</v>
          </cell>
          <cell r="G135">
            <v>1.1</v>
          </cell>
          <cell r="H135" t="str">
            <v>EE</v>
          </cell>
          <cell r="I135" t="str">
            <v>Estonia</v>
          </cell>
          <cell r="J135">
            <v>364</v>
          </cell>
          <cell r="K135">
            <v>364</v>
          </cell>
          <cell r="L135">
            <v>364</v>
          </cell>
          <cell r="M135">
            <v>364</v>
          </cell>
          <cell r="N135">
            <v>364</v>
          </cell>
          <cell r="O135">
            <v>364</v>
          </cell>
          <cell r="P135">
            <v>364</v>
          </cell>
          <cell r="Q135">
            <v>364</v>
          </cell>
          <cell r="R135">
            <v>364</v>
          </cell>
          <cell r="S135">
            <v>364</v>
          </cell>
          <cell r="T135">
            <v>364</v>
          </cell>
          <cell r="U135">
            <v>340</v>
          </cell>
          <cell r="V135">
            <v>350</v>
          </cell>
        </row>
        <row r="136">
          <cell r="A136" t="str">
            <v>NMVOC_Hungary</v>
          </cell>
          <cell r="B136" t="str">
            <v>EU10</v>
          </cell>
          <cell r="C136" t="str">
            <v>NMVOC</v>
          </cell>
          <cell r="D136" t="str">
            <v>Mg</v>
          </cell>
          <cell r="E136">
            <v>12</v>
          </cell>
          <cell r="F136" t="str">
            <v>Energy Industries (Power Production 1A1a)</v>
          </cell>
          <cell r="G136">
            <v>1.1</v>
          </cell>
          <cell r="H136" t="str">
            <v>HU</v>
          </cell>
          <cell r="I136" t="str">
            <v>Hungary</v>
          </cell>
          <cell r="J136">
            <v>84.33734939759036</v>
          </cell>
          <cell r="K136">
            <v>84.33734939759036</v>
          </cell>
          <cell r="L136">
            <v>75.90361445783132</v>
          </cell>
          <cell r="M136">
            <v>84.33734939759036</v>
          </cell>
          <cell r="N136">
            <v>75.90361445783132</v>
          </cell>
          <cell r="O136">
            <v>75.90361445783132</v>
          </cell>
          <cell r="P136">
            <v>67.46987951807229</v>
          </cell>
          <cell r="Q136">
            <v>75.90361445783132</v>
          </cell>
          <cell r="R136">
            <v>84.33734939759036</v>
          </cell>
          <cell r="S136">
            <v>126.50602409638553</v>
          </cell>
          <cell r="T136">
            <v>126.50602409638553</v>
          </cell>
          <cell r="U136">
            <v>84.33734939759036</v>
          </cell>
          <cell r="V136">
            <v>70</v>
          </cell>
        </row>
        <row r="137">
          <cell r="A137" t="str">
            <v>NMVOC_Latvia</v>
          </cell>
          <cell r="B137" t="str">
            <v>EU10</v>
          </cell>
          <cell r="C137" t="str">
            <v>NMVOC</v>
          </cell>
          <cell r="D137" t="str">
            <v>Mg</v>
          </cell>
          <cell r="E137">
            <v>12</v>
          </cell>
          <cell r="F137" t="str">
            <v>Energy Industries (Power Production 1A1a)</v>
          </cell>
          <cell r="G137">
            <v>1.1</v>
          </cell>
          <cell r="H137" t="str">
            <v>LV</v>
          </cell>
          <cell r="I137" t="str">
            <v>Latvia</v>
          </cell>
          <cell r="J137">
            <v>924.015</v>
          </cell>
          <cell r="K137">
            <v>878.605</v>
          </cell>
          <cell r="L137">
            <v>753.48</v>
          </cell>
          <cell r="M137">
            <v>734.625</v>
          </cell>
          <cell r="N137">
            <v>771.925</v>
          </cell>
          <cell r="O137">
            <v>815.13</v>
          </cell>
          <cell r="P137">
            <v>767.727979</v>
          </cell>
          <cell r="Q137">
            <v>913.364196</v>
          </cell>
          <cell r="R137">
            <v>824.257151</v>
          </cell>
          <cell r="S137">
            <v>747.946309</v>
          </cell>
          <cell r="T137">
            <v>723.343029</v>
          </cell>
          <cell r="U137">
            <v>744.212369</v>
          </cell>
          <cell r="V137">
            <v>809.279279</v>
          </cell>
        </row>
        <row r="138">
          <cell r="A138" t="str">
            <v>NMVOC_Lithuania</v>
          </cell>
          <cell r="B138" t="str">
            <v>EU10</v>
          </cell>
          <cell r="C138" t="str">
            <v>NMVOC</v>
          </cell>
          <cell r="D138" t="str">
            <v>Mg</v>
          </cell>
          <cell r="E138">
            <v>12</v>
          </cell>
          <cell r="F138" t="str">
            <v>Energy Industries (Power Production 1A1a)</v>
          </cell>
          <cell r="G138">
            <v>1.1</v>
          </cell>
          <cell r="H138" t="str">
            <v>LT</v>
          </cell>
          <cell r="I138" t="str">
            <v>Lithuania</v>
          </cell>
          <cell r="J138">
            <v>845.14773240887</v>
          </cell>
          <cell r="K138">
            <v>845.14773240887</v>
          </cell>
          <cell r="L138">
            <v>845.14773240887</v>
          </cell>
          <cell r="M138">
            <v>845.14773240887</v>
          </cell>
          <cell r="N138">
            <v>845.1477324088701</v>
          </cell>
          <cell r="O138">
            <v>338.05909296354804</v>
          </cell>
          <cell r="P138">
            <v>338.05909296354804</v>
          </cell>
          <cell r="Q138">
            <v>338.05909296354804</v>
          </cell>
          <cell r="R138">
            <v>338.05909296354804</v>
          </cell>
          <cell r="S138">
            <v>253.54431972266102</v>
          </cell>
          <cell r="T138">
            <v>253.54431972266102</v>
          </cell>
          <cell r="U138">
            <v>181.37800000000001</v>
          </cell>
          <cell r="V138">
            <v>258</v>
          </cell>
        </row>
        <row r="139">
          <cell r="A139" t="str">
            <v>NMVOC_Poland</v>
          </cell>
          <cell r="B139" t="str">
            <v>EU10</v>
          </cell>
          <cell r="C139" t="str">
            <v>NMVOC</v>
          </cell>
          <cell r="D139" t="str">
            <v>Mg</v>
          </cell>
          <cell r="E139">
            <v>12</v>
          </cell>
          <cell r="F139" t="str">
            <v>Energy Industries (Power Production 1A1a)</v>
          </cell>
          <cell r="G139">
            <v>1.1</v>
          </cell>
          <cell r="H139" t="str">
            <v>PL</v>
          </cell>
          <cell r="I139" t="str">
            <v>Poland</v>
          </cell>
          <cell r="J139">
            <v>10916.129032258064</v>
          </cell>
          <cell r="K139">
            <v>10916.129032258064</v>
          </cell>
          <cell r="L139">
            <v>10916.129032258064</v>
          </cell>
          <cell r="M139">
            <v>10916.129032258064</v>
          </cell>
          <cell r="N139">
            <v>10006.451612903225</v>
          </cell>
          <cell r="O139">
            <v>11825.806451612903</v>
          </cell>
          <cell r="P139">
            <v>12735.48387096774</v>
          </cell>
          <cell r="Q139">
            <v>11825.806451612903</v>
          </cell>
          <cell r="R139">
            <v>11825.806451612903</v>
          </cell>
          <cell r="S139">
            <v>11825.806451612903</v>
          </cell>
          <cell r="T139">
            <v>11825.806451612903</v>
          </cell>
          <cell r="U139">
            <v>11421</v>
          </cell>
          <cell r="V139">
            <v>11421</v>
          </cell>
        </row>
        <row r="140">
          <cell r="A140" t="str">
            <v>NMVOC_Slovakia</v>
          </cell>
          <cell r="B140" t="str">
            <v>EU10</v>
          </cell>
          <cell r="C140" t="str">
            <v>NMVOC</v>
          </cell>
          <cell r="D140" t="str">
            <v>Mg</v>
          </cell>
          <cell r="E140">
            <v>12</v>
          </cell>
          <cell r="F140" t="str">
            <v>Energy Industries (Power Production 1A1a)</v>
          </cell>
          <cell r="G140">
            <v>1.1</v>
          </cell>
          <cell r="H140" t="str">
            <v>SK</v>
          </cell>
          <cell r="I140" t="str">
            <v>Slovakia</v>
          </cell>
          <cell r="J140">
            <v>300</v>
          </cell>
          <cell r="K140">
            <v>300</v>
          </cell>
          <cell r="L140">
            <v>300</v>
          </cell>
          <cell r="M140">
            <v>300</v>
          </cell>
          <cell r="N140">
            <v>300</v>
          </cell>
          <cell r="O140">
            <v>300</v>
          </cell>
          <cell r="P140">
            <v>300</v>
          </cell>
          <cell r="Q140">
            <v>200</v>
          </cell>
          <cell r="R140">
            <v>300</v>
          </cell>
          <cell r="S140">
            <v>200</v>
          </cell>
          <cell r="T140">
            <v>200.738</v>
          </cell>
          <cell r="U140">
            <v>221.1</v>
          </cell>
          <cell r="V140">
            <v>214.56</v>
          </cell>
        </row>
        <row r="141">
          <cell r="A141" t="str">
            <v>NMVOC_Slovenia</v>
          </cell>
          <cell r="B141" t="str">
            <v>EU10</v>
          </cell>
          <cell r="C141" t="str">
            <v>NMVOC</v>
          </cell>
          <cell r="D141" t="str">
            <v>Mg</v>
          </cell>
          <cell r="E141">
            <v>12</v>
          </cell>
          <cell r="F141" t="str">
            <v>Energy Industries (Power Production 1A1a)</v>
          </cell>
          <cell r="G141">
            <v>1.1</v>
          </cell>
          <cell r="H141" t="str">
            <v>SL</v>
          </cell>
          <cell r="I141" t="str">
            <v>Slovenia</v>
          </cell>
          <cell r="J141">
            <v>1600</v>
          </cell>
          <cell r="K141">
            <v>1400</v>
          </cell>
          <cell r="L141">
            <v>1600</v>
          </cell>
          <cell r="M141">
            <v>1600</v>
          </cell>
          <cell r="N141">
            <v>1500</v>
          </cell>
          <cell r="O141">
            <v>1500</v>
          </cell>
          <cell r="P141">
            <v>1500</v>
          </cell>
          <cell r="Q141">
            <v>1600</v>
          </cell>
          <cell r="R141">
            <v>1700</v>
          </cell>
          <cell r="S141">
            <v>1500</v>
          </cell>
          <cell r="T141">
            <v>1500</v>
          </cell>
          <cell r="U141">
            <v>1625</v>
          </cell>
          <cell r="V141">
            <v>1732</v>
          </cell>
        </row>
        <row r="142">
          <cell r="A142" t="str">
            <v>NOx_Cyprus</v>
          </cell>
          <cell r="B142" t="str">
            <v>EU10</v>
          </cell>
          <cell r="C142" t="str">
            <v>NOx</v>
          </cell>
          <cell r="D142" t="str">
            <v>Mg</v>
          </cell>
          <cell r="E142">
            <v>12</v>
          </cell>
          <cell r="F142" t="str">
            <v>Energy Industries (Power Production 1A1a)</v>
          </cell>
          <cell r="G142">
            <v>1.1</v>
          </cell>
          <cell r="H142" t="str">
            <v>CY</v>
          </cell>
          <cell r="I142" t="str">
            <v>Cyprus</v>
          </cell>
          <cell r="J142">
            <v>4137.735849056605</v>
          </cell>
          <cell r="K142">
            <v>4330.188679245284</v>
          </cell>
          <cell r="L142">
            <v>4907.547169811322</v>
          </cell>
          <cell r="M142">
            <v>5292.452830188681</v>
          </cell>
          <cell r="N142">
            <v>5677.35849056604</v>
          </cell>
          <cell r="O142">
            <v>5100</v>
          </cell>
          <cell r="P142">
            <v>5677.35849056604</v>
          </cell>
          <cell r="Q142">
            <v>5869.8113207547185</v>
          </cell>
          <cell r="R142">
            <v>6254.716981132076</v>
          </cell>
          <cell r="S142">
            <v>5966.037735849058</v>
          </cell>
          <cell r="T142">
            <v>6639.622641509434</v>
          </cell>
          <cell r="U142">
            <v>5100</v>
          </cell>
          <cell r="V142">
            <v>6490</v>
          </cell>
        </row>
        <row r="143">
          <cell r="A143" t="str">
            <v>NOx_Czech Republic</v>
          </cell>
          <cell r="B143" t="str">
            <v>EU10</v>
          </cell>
          <cell r="C143" t="str">
            <v>NOx</v>
          </cell>
          <cell r="D143" t="str">
            <v>Mg</v>
          </cell>
          <cell r="E143">
            <v>12</v>
          </cell>
          <cell r="F143" t="str">
            <v>Energy Industries (Power Production 1A1a)</v>
          </cell>
          <cell r="G143">
            <v>1.1</v>
          </cell>
          <cell r="H143" t="str">
            <v>CZ</v>
          </cell>
          <cell r="I143" t="str">
            <v>Czech Republic</v>
          </cell>
          <cell r="J143">
            <v>309744.74322685006</v>
          </cell>
          <cell r="K143">
            <v>321396.5830974526</v>
          </cell>
          <cell r="L143">
            <v>298092.9033562476</v>
          </cell>
          <cell r="M143">
            <v>234978.7707238173</v>
          </cell>
          <cell r="N143">
            <v>116518.3987060251</v>
          </cell>
          <cell r="O143">
            <v>108750.50545895674</v>
          </cell>
          <cell r="P143">
            <v>115547.41205014155</v>
          </cell>
          <cell r="Q143">
            <v>103895.57217953903</v>
          </cell>
          <cell r="R143">
            <v>86417.81237363527</v>
          </cell>
          <cell r="S143">
            <v>81562.87909421755</v>
          </cell>
          <cell r="T143">
            <v>96050</v>
          </cell>
          <cell r="U143">
            <v>96718</v>
          </cell>
          <cell r="V143">
            <v>95675.69399999999</v>
          </cell>
        </row>
        <row r="144">
          <cell r="A144" t="str">
            <v>NOx_Estonia</v>
          </cell>
          <cell r="B144" t="str">
            <v>EU10</v>
          </cell>
          <cell r="C144" t="str">
            <v>NOx</v>
          </cell>
          <cell r="D144" t="str">
            <v>Mg</v>
          </cell>
          <cell r="E144">
            <v>12</v>
          </cell>
          <cell r="F144" t="str">
            <v>Energy Industries (Power Production 1A1a)</v>
          </cell>
          <cell r="G144">
            <v>1.1</v>
          </cell>
          <cell r="H144" t="str">
            <v>EE</v>
          </cell>
          <cell r="I144" t="str">
            <v>Estonia</v>
          </cell>
          <cell r="J144">
            <v>19299.70064476513</v>
          </cell>
          <cell r="K144">
            <v>17864.346023948427</v>
          </cell>
          <cell r="L144">
            <v>12966.683297513053</v>
          </cell>
          <cell r="M144">
            <v>10134.767424009828</v>
          </cell>
          <cell r="N144">
            <v>12297.497697267427</v>
          </cell>
          <cell r="O144">
            <v>12685.431378569237</v>
          </cell>
          <cell r="P144">
            <v>13732.85231808413</v>
          </cell>
          <cell r="Q144">
            <v>13286.728584587045</v>
          </cell>
          <cell r="R144">
            <v>12724.224746699418</v>
          </cell>
          <cell r="S144">
            <v>12481.766195885784</v>
          </cell>
          <cell r="T144">
            <v>12635</v>
          </cell>
          <cell r="U144">
            <v>12970</v>
          </cell>
          <cell r="V144">
            <v>12870</v>
          </cell>
        </row>
        <row r="145">
          <cell r="A145" t="str">
            <v>NOx_Hungary</v>
          </cell>
          <cell r="B145" t="str">
            <v>EU10</v>
          </cell>
          <cell r="C145" t="str">
            <v>NOx</v>
          </cell>
          <cell r="D145" t="str">
            <v>Mg</v>
          </cell>
          <cell r="E145">
            <v>12</v>
          </cell>
          <cell r="F145" t="str">
            <v>Energy Industries (Power Production 1A1a)</v>
          </cell>
          <cell r="G145">
            <v>1.1</v>
          </cell>
          <cell r="H145" t="str">
            <v>HU</v>
          </cell>
          <cell r="I145" t="str">
            <v>Hungary</v>
          </cell>
          <cell r="J145">
            <v>45054.57909343202</v>
          </cell>
          <cell r="K145">
            <v>36419.11810052422</v>
          </cell>
          <cell r="L145">
            <v>38484.11964230652</v>
          </cell>
          <cell r="M145">
            <v>42707.98643231577</v>
          </cell>
          <cell r="N145">
            <v>43552.759790317614</v>
          </cell>
          <cell r="O145">
            <v>41581.621954979964</v>
          </cell>
          <cell r="P145">
            <v>41928.91766882517</v>
          </cell>
          <cell r="Q145">
            <v>45082.73820536541</v>
          </cell>
          <cell r="R145">
            <v>46884.92136910269</v>
          </cell>
          <cell r="S145">
            <v>46349.89824236818</v>
          </cell>
          <cell r="T145">
            <v>36165.68609312365</v>
          </cell>
          <cell r="U145">
            <v>32076.983040394698</v>
          </cell>
          <cell r="V145">
            <v>30440</v>
          </cell>
        </row>
        <row r="146">
          <cell r="A146" t="str">
            <v>NOx_Latvia</v>
          </cell>
          <cell r="B146" t="str">
            <v>EU10</v>
          </cell>
          <cell r="C146" t="str">
            <v>NOx</v>
          </cell>
          <cell r="D146" t="str">
            <v>Mg</v>
          </cell>
          <cell r="E146">
            <v>12</v>
          </cell>
          <cell r="F146" t="str">
            <v>Energy Industries (Power Production 1A1a)</v>
          </cell>
          <cell r="G146">
            <v>1.1</v>
          </cell>
          <cell r="H146" t="str">
            <v>LV</v>
          </cell>
          <cell r="I146" t="str">
            <v>Latvia</v>
          </cell>
          <cell r="J146">
            <v>27613.4</v>
          </cell>
          <cell r="K146">
            <v>24256.4</v>
          </cell>
          <cell r="L146">
            <v>18193.7</v>
          </cell>
          <cell r="M146">
            <v>16270.9</v>
          </cell>
          <cell r="N146">
            <v>12891.1</v>
          </cell>
          <cell r="O146">
            <v>12971.4</v>
          </cell>
          <cell r="P146">
            <v>11621.88937</v>
          </cell>
          <cell r="Q146">
            <v>10480.275889999999</v>
          </cell>
          <cell r="R146">
            <v>9823.014533</v>
          </cell>
          <cell r="S146">
            <v>8892.289276</v>
          </cell>
          <cell r="T146">
            <v>7393.090866</v>
          </cell>
          <cell r="U146">
            <v>7619.62106</v>
          </cell>
          <cell r="V146">
            <v>7491.728366</v>
          </cell>
        </row>
        <row r="147">
          <cell r="A147" t="str">
            <v>NOx_Lithuania</v>
          </cell>
          <cell r="B147" t="str">
            <v>EU10</v>
          </cell>
          <cell r="C147" t="str">
            <v>NOx</v>
          </cell>
          <cell r="D147" t="str">
            <v>Mg</v>
          </cell>
          <cell r="E147">
            <v>12</v>
          </cell>
          <cell r="F147" t="str">
            <v>Energy Industries (Power Production 1A1a)</v>
          </cell>
          <cell r="G147">
            <v>1.1</v>
          </cell>
          <cell r="H147" t="str">
            <v>LT</v>
          </cell>
          <cell r="I147" t="str">
            <v>Lithuania</v>
          </cell>
          <cell r="J147">
            <v>34925.83124203841</v>
          </cell>
          <cell r="K147">
            <v>34182.72844965461</v>
          </cell>
          <cell r="L147">
            <v>20806.878186746286</v>
          </cell>
          <cell r="M147">
            <v>18577.569809594897</v>
          </cell>
          <cell r="N147">
            <v>17834.4670172111</v>
          </cell>
          <cell r="O147">
            <v>14118.953055292122</v>
          </cell>
          <cell r="P147">
            <v>14118.953055292122</v>
          </cell>
          <cell r="Q147">
            <v>12632.747470524531</v>
          </cell>
          <cell r="R147">
            <v>14862.05584767592</v>
          </cell>
          <cell r="S147">
            <v>11146.54188575694</v>
          </cell>
          <cell r="T147">
            <v>8322.751274698516</v>
          </cell>
          <cell r="U147">
            <v>5940.253000000001</v>
          </cell>
          <cell r="V147">
            <v>7241</v>
          </cell>
        </row>
        <row r="148">
          <cell r="A148" t="str">
            <v>NOx_Poland</v>
          </cell>
          <cell r="B148" t="str">
            <v>EU10</v>
          </cell>
          <cell r="C148" t="str">
            <v>NOx</v>
          </cell>
          <cell r="D148" t="str">
            <v>Mg</v>
          </cell>
          <cell r="E148">
            <v>12</v>
          </cell>
          <cell r="F148" t="str">
            <v>Energy Industries (Power Production 1A1a)</v>
          </cell>
          <cell r="G148">
            <v>1.1</v>
          </cell>
          <cell r="H148" t="str">
            <v>PL</v>
          </cell>
          <cell r="I148" t="str">
            <v>Poland</v>
          </cell>
          <cell r="J148">
            <v>465562.7172260393</v>
          </cell>
          <cell r="K148">
            <v>375849.8203974922</v>
          </cell>
          <cell r="L148">
            <v>355074.2021845655</v>
          </cell>
          <cell r="M148">
            <v>358851.58731418854</v>
          </cell>
          <cell r="N148">
            <v>358851.58731418854</v>
          </cell>
          <cell r="O148">
            <v>390015.01463357854</v>
          </cell>
          <cell r="P148">
            <v>380571.5518095209</v>
          </cell>
          <cell r="Q148">
            <v>325799.46742998686</v>
          </cell>
          <cell r="R148">
            <v>274804.76818007586</v>
          </cell>
          <cell r="S148">
            <v>254029.14996714913</v>
          </cell>
          <cell r="T148">
            <v>242696.99457828002</v>
          </cell>
          <cell r="U148">
            <v>249806.6</v>
          </cell>
          <cell r="V148">
            <v>249806.6</v>
          </cell>
        </row>
        <row r="149">
          <cell r="A149" t="str">
            <v>NOx_Slovakia</v>
          </cell>
          <cell r="B149" t="str">
            <v>EU10</v>
          </cell>
          <cell r="C149" t="str">
            <v>NOx</v>
          </cell>
          <cell r="D149" t="str">
            <v>Mg</v>
          </cell>
          <cell r="E149">
            <v>12</v>
          </cell>
          <cell r="F149" t="str">
            <v>Energy Industries (Power Production 1A1a)</v>
          </cell>
          <cell r="G149">
            <v>1.1</v>
          </cell>
          <cell r="H149" t="str">
            <v>SK</v>
          </cell>
          <cell r="I149" t="str">
            <v>Slovakia</v>
          </cell>
          <cell r="J149">
            <v>55277.19644833891</v>
          </cell>
          <cell r="K149">
            <v>50230.148076968835</v>
          </cell>
          <cell r="L149">
            <v>45102.98782668813</v>
          </cell>
          <cell r="M149">
            <v>43340.526490654134</v>
          </cell>
          <cell r="N149">
            <v>36771.35241998197</v>
          </cell>
          <cell r="O149">
            <v>41978.62454917332</v>
          </cell>
          <cell r="P149">
            <v>24434.123067744014</v>
          </cell>
          <cell r="Q149">
            <v>23633.00427863765</v>
          </cell>
          <cell r="R149">
            <v>23472.780520816377</v>
          </cell>
          <cell r="S149">
            <v>22271.102337156834</v>
          </cell>
          <cell r="T149">
            <v>25481.2</v>
          </cell>
          <cell r="U149">
            <v>22871.9</v>
          </cell>
          <cell r="V149">
            <v>18474.906</v>
          </cell>
        </row>
        <row r="150">
          <cell r="A150" t="str">
            <v>NOx_Slovenia</v>
          </cell>
          <cell r="B150" t="str">
            <v>EU10</v>
          </cell>
          <cell r="C150" t="str">
            <v>NOx</v>
          </cell>
          <cell r="D150" t="str">
            <v>Mg</v>
          </cell>
          <cell r="E150">
            <v>12</v>
          </cell>
          <cell r="F150" t="str">
            <v>Energy Industries (Power Production 1A1a)</v>
          </cell>
          <cell r="G150">
            <v>1.1</v>
          </cell>
          <cell r="H150" t="str">
            <v>SL</v>
          </cell>
          <cell r="I150" t="str">
            <v>Slovenia</v>
          </cell>
          <cell r="J150">
            <v>17100</v>
          </cell>
          <cell r="K150">
            <v>14500</v>
          </cell>
          <cell r="L150">
            <v>16900</v>
          </cell>
          <cell r="M150">
            <v>16600</v>
          </cell>
          <cell r="N150">
            <v>16000</v>
          </cell>
          <cell r="O150">
            <v>16500</v>
          </cell>
          <cell r="P150">
            <v>16300</v>
          </cell>
          <cell r="Q150">
            <v>16300</v>
          </cell>
          <cell r="R150">
            <v>17000</v>
          </cell>
          <cell r="S150">
            <v>15400</v>
          </cell>
          <cell r="T150">
            <v>15200</v>
          </cell>
          <cell r="U150">
            <v>16375</v>
          </cell>
          <cell r="V150">
            <v>17352</v>
          </cell>
        </row>
        <row r="151">
          <cell r="A151" t="str">
            <v>Particulate Formation_Cyprus</v>
          </cell>
          <cell r="B151" t="str">
            <v>EU10</v>
          </cell>
          <cell r="C151" t="str">
            <v>Particulate Formation</v>
          </cell>
          <cell r="D151" t="str">
            <v>Mg Particulate Formation Eq</v>
          </cell>
          <cell r="E151">
            <v>12</v>
          </cell>
          <cell r="F151" t="str">
            <v>Energy Industries (Power Production 1A1a)</v>
          </cell>
          <cell r="G151">
            <v>1.1</v>
          </cell>
          <cell r="H151" t="str">
            <v>CY</v>
          </cell>
          <cell r="I151" t="str">
            <v>Cyprus</v>
          </cell>
          <cell r="J151">
            <v>19430.601868936377</v>
          </cell>
          <cell r="K151">
            <v>15402.610201773707</v>
          </cell>
          <cell r="L151">
            <v>18009.36075233617</v>
          </cell>
          <cell r="M151">
            <v>20446.752812332605</v>
          </cell>
          <cell r="N151">
            <v>20260.80102374859</v>
          </cell>
          <cell r="O151">
            <v>18703.3880126183</v>
          </cell>
          <cell r="P151">
            <v>20260.80102374859</v>
          </cell>
          <cell r="Q151">
            <v>22004.16582346289</v>
          </cell>
          <cell r="R151">
            <v>22867.551574311055</v>
          </cell>
          <cell r="S151">
            <v>23662.851377894178</v>
          </cell>
          <cell r="T151">
            <v>23730.93732515922</v>
          </cell>
          <cell r="U151">
            <v>21694</v>
          </cell>
          <cell r="V151">
            <v>22566.2</v>
          </cell>
        </row>
        <row r="152">
          <cell r="A152" t="str">
            <v>Particulate Formation_Czech Republic</v>
          </cell>
          <cell r="B152" t="str">
            <v>EU10</v>
          </cell>
          <cell r="C152" t="str">
            <v>Particulate Formation</v>
          </cell>
          <cell r="D152" t="str">
            <v>Mg Particulate Formation Eq</v>
          </cell>
          <cell r="E152">
            <v>12</v>
          </cell>
          <cell r="F152" t="str">
            <v>Energy Industries (Power Production 1A1a)</v>
          </cell>
          <cell r="G152">
            <v>1.1</v>
          </cell>
          <cell r="H152" t="str">
            <v>CZ</v>
          </cell>
          <cell r="I152" t="str">
            <v>Czech Republic</v>
          </cell>
          <cell r="J152">
            <v>899254.2532868263</v>
          </cell>
          <cell r="K152">
            <v>870130.9216434152</v>
          </cell>
          <cell r="L152">
            <v>760227.3628959805</v>
          </cell>
          <cell r="M152">
            <v>664777.854494096</v>
          </cell>
          <cell r="N152">
            <v>513173.9620518286</v>
          </cell>
          <cell r="O152">
            <v>523898.2075359606</v>
          </cell>
          <cell r="P152">
            <v>450593.4629213164</v>
          </cell>
          <cell r="Q152">
            <v>355732.61186225316</v>
          </cell>
          <cell r="R152">
            <v>220624.96817702067</v>
          </cell>
          <cell r="S152">
            <v>144516.2978575107</v>
          </cell>
          <cell r="T152">
            <v>163581.24</v>
          </cell>
          <cell r="U152">
            <v>156429.26</v>
          </cell>
          <cell r="V152">
            <v>154229.18412000002</v>
          </cell>
        </row>
        <row r="153">
          <cell r="A153" t="str">
            <v>Particulate Formation_Estonia</v>
          </cell>
          <cell r="B153" t="str">
            <v>EU10</v>
          </cell>
          <cell r="C153" t="str">
            <v>Particulate Formation</v>
          </cell>
          <cell r="D153" t="str">
            <v>Mg Particulate Formation Eq</v>
          </cell>
          <cell r="E153">
            <v>12</v>
          </cell>
          <cell r="F153" t="str">
            <v>Energy Industries (Power Production 1A1a)</v>
          </cell>
          <cell r="G153">
            <v>1.1</v>
          </cell>
          <cell r="H153" t="str">
            <v>EE</v>
          </cell>
          <cell r="I153" t="str">
            <v>Estonia</v>
          </cell>
          <cell r="J153">
            <v>139466.29767480935</v>
          </cell>
          <cell r="K153">
            <v>136254.4040986802</v>
          </cell>
          <cell r="L153">
            <v>108927.77117543969</v>
          </cell>
          <cell r="M153">
            <v>87948.59574882535</v>
          </cell>
          <cell r="N153">
            <v>88008.35642055243</v>
          </cell>
          <cell r="O153">
            <v>74708.26749142492</v>
          </cell>
          <cell r="P153">
            <v>78368.82598603975</v>
          </cell>
          <cell r="Q153">
            <v>75711.43696753937</v>
          </cell>
          <cell r="R153">
            <v>70502.48912727839</v>
          </cell>
          <cell r="S153">
            <v>67892.65104320091</v>
          </cell>
          <cell r="T153">
            <v>66441.61</v>
          </cell>
          <cell r="U153">
            <v>63383.55</v>
          </cell>
          <cell r="V153">
            <v>61000.55</v>
          </cell>
        </row>
        <row r="154">
          <cell r="A154" t="str">
            <v>Particulate Formation_Hungary</v>
          </cell>
          <cell r="B154" t="str">
            <v>EU10</v>
          </cell>
          <cell r="C154" t="str">
            <v>Particulate Formation</v>
          </cell>
          <cell r="D154" t="str">
            <v>Mg Particulate Formation Eq</v>
          </cell>
          <cell r="E154">
            <v>12</v>
          </cell>
          <cell r="F154" t="str">
            <v>Energy Industries (Power Production 1A1a)</v>
          </cell>
          <cell r="G154">
            <v>1.1</v>
          </cell>
          <cell r="H154" t="str">
            <v>HU</v>
          </cell>
          <cell r="I154" t="str">
            <v>Hungary</v>
          </cell>
          <cell r="J154">
            <v>282345.6233656994</v>
          </cell>
          <cell r="K154">
            <v>267103.78846219915</v>
          </cell>
          <cell r="L154">
            <v>288079.5311927651</v>
          </cell>
          <cell r="M154">
            <v>284210.1098880699</v>
          </cell>
          <cell r="N154">
            <v>281885.50761101115</v>
          </cell>
          <cell r="O154">
            <v>285348.4788768718</v>
          </cell>
          <cell r="P154">
            <v>280922.1324368956</v>
          </cell>
          <cell r="Q154">
            <v>297531.9647389591</v>
          </cell>
          <cell r="R154">
            <v>298447.0950104027</v>
          </cell>
          <cell r="S154">
            <v>296071.6100133216</v>
          </cell>
          <cell r="T154">
            <v>245644.00792841925</v>
          </cell>
          <cell r="U154">
            <v>188418.1048747962</v>
          </cell>
          <cell r="V154">
            <v>164598.84</v>
          </cell>
        </row>
        <row r="155">
          <cell r="A155" t="str">
            <v>Particulate Formation_Latvia</v>
          </cell>
          <cell r="B155" t="str">
            <v>EU10</v>
          </cell>
          <cell r="C155" t="str">
            <v>Particulate Formation</v>
          </cell>
          <cell r="D155" t="str">
            <v>Mg Particulate Formation Eq</v>
          </cell>
          <cell r="E155">
            <v>12</v>
          </cell>
          <cell r="F155" t="str">
            <v>Energy Industries (Power Production 1A1a)</v>
          </cell>
          <cell r="G155">
            <v>1.1</v>
          </cell>
          <cell r="H155" t="str">
            <v>LV</v>
          </cell>
          <cell r="I155" t="str">
            <v>Latvia</v>
          </cell>
          <cell r="J155">
            <v>60597.72902100001</v>
          </cell>
          <cell r="K155">
            <v>49053.783621</v>
          </cell>
          <cell r="L155">
            <v>40382.854281</v>
          </cell>
          <cell r="M155">
            <v>37746.304901</v>
          </cell>
          <cell r="N155">
            <v>35737.366541</v>
          </cell>
          <cell r="O155">
            <v>33136.295761</v>
          </cell>
          <cell r="P155">
            <v>31292.097746600004</v>
          </cell>
          <cell r="Q155">
            <v>22969.858504199998</v>
          </cell>
          <cell r="R155">
            <v>21693.199370039998</v>
          </cell>
          <cell r="S155">
            <v>18705.93478388</v>
          </cell>
          <cell r="T155">
            <v>11855.08916308</v>
          </cell>
          <cell r="U155">
            <v>10782.628587800002</v>
          </cell>
          <cell r="V155">
            <v>10526.08643308</v>
          </cell>
        </row>
        <row r="156">
          <cell r="A156" t="str">
            <v>Particulate Formation_Lithuania</v>
          </cell>
          <cell r="B156" t="str">
            <v>EU10</v>
          </cell>
          <cell r="C156" t="str">
            <v>Particulate Formation</v>
          </cell>
          <cell r="D156" t="str">
            <v>Mg Particulate Formation Eq</v>
          </cell>
          <cell r="E156">
            <v>12</v>
          </cell>
          <cell r="F156" t="str">
            <v>Energy Industries (Power Production 1A1a)</v>
          </cell>
          <cell r="G156">
            <v>1.1</v>
          </cell>
          <cell r="H156" t="str">
            <v>LT</v>
          </cell>
          <cell r="I156" t="str">
            <v>Lithuania</v>
          </cell>
          <cell r="J156">
            <v>72948.69292719853</v>
          </cell>
          <cell r="K156">
            <v>75109.02656551443</v>
          </cell>
          <cell r="L156">
            <v>44442.50512074918</v>
          </cell>
          <cell r="M156">
            <v>40470.52510913192</v>
          </cell>
          <cell r="N156">
            <v>37806.40601211015</v>
          </cell>
          <cell r="O156">
            <v>35742.86690945587</v>
          </cell>
          <cell r="P156">
            <v>35742.86690945587</v>
          </cell>
          <cell r="Q156">
            <v>31620.741899246743</v>
          </cell>
          <cell r="R156">
            <v>40819.21237414648</v>
          </cell>
          <cell r="S156">
            <v>27900.654616982418</v>
          </cell>
          <cell r="T156">
            <v>15123.553043863949</v>
          </cell>
          <cell r="U156">
            <v>15883.803700000002</v>
          </cell>
          <cell r="V156">
            <v>17041.4</v>
          </cell>
        </row>
        <row r="157">
          <cell r="A157" t="str">
            <v>Particulate Formation_Malta</v>
          </cell>
          <cell r="B157" t="str">
            <v>EU10</v>
          </cell>
          <cell r="C157" t="str">
            <v>Particulate Formation</v>
          </cell>
          <cell r="D157" t="str">
            <v>Mg Particulate Formation Eq</v>
          </cell>
          <cell r="E157">
            <v>12</v>
          </cell>
          <cell r="F157" t="str">
            <v>Energy Industries (Power Production 1A1a)</v>
          </cell>
          <cell r="G157">
            <v>1.1</v>
          </cell>
          <cell r="H157" t="str">
            <v>MT</v>
          </cell>
          <cell r="I157" t="str">
            <v>Malta</v>
          </cell>
          <cell r="J157">
            <v>140</v>
          </cell>
          <cell r="K157">
            <v>154.2</v>
          </cell>
          <cell r="L157">
            <v>168.4</v>
          </cell>
          <cell r="M157">
            <v>182.6</v>
          </cell>
          <cell r="N157">
            <v>196.8</v>
          </cell>
          <cell r="O157">
            <v>211</v>
          </cell>
          <cell r="P157">
            <v>212</v>
          </cell>
          <cell r="Q157">
            <v>213</v>
          </cell>
          <cell r="R157">
            <v>214</v>
          </cell>
          <cell r="S157">
            <v>215</v>
          </cell>
          <cell r="T157">
            <v>216</v>
          </cell>
          <cell r="U157">
            <v>216</v>
          </cell>
          <cell r="V157">
            <v>216</v>
          </cell>
        </row>
        <row r="158">
          <cell r="A158" t="str">
            <v>Particulate Formation_Poland</v>
          </cell>
          <cell r="B158" t="str">
            <v>EU10</v>
          </cell>
          <cell r="C158" t="str">
            <v>Particulate Formation</v>
          </cell>
          <cell r="D158" t="str">
            <v>Mg Particulate Formation Eq</v>
          </cell>
          <cell r="E158">
            <v>12</v>
          </cell>
          <cell r="F158" t="str">
            <v>Energy Industries (Power Production 1A1a)</v>
          </cell>
          <cell r="G158">
            <v>1.1</v>
          </cell>
          <cell r="H158" t="str">
            <v>PL</v>
          </cell>
          <cell r="I158" t="str">
            <v>Poland</v>
          </cell>
          <cell r="J158">
            <v>1264312.3753965572</v>
          </cell>
          <cell r="K158">
            <v>1129206.796679239</v>
          </cell>
          <cell r="L158">
            <v>1028490.1542912078</v>
          </cell>
          <cell r="M158">
            <v>1016357.8597626532</v>
          </cell>
          <cell r="N158">
            <v>1006053.5974675713</v>
          </cell>
          <cell r="O158">
            <v>1062844.561049618</v>
          </cell>
          <cell r="P158">
            <v>1050927.8219611687</v>
          </cell>
          <cell r="Q158">
            <v>942963.6663957032</v>
          </cell>
          <cell r="R158">
            <v>851203.9376131587</v>
          </cell>
          <cell r="S158">
            <v>764913.2624382421</v>
          </cell>
          <cell r="T158">
            <v>688993.6870075127</v>
          </cell>
          <cell r="U158">
            <v>941813.808</v>
          </cell>
          <cell r="V158">
            <v>941813.808</v>
          </cell>
        </row>
        <row r="159">
          <cell r="A159" t="str">
            <v>Particulate Formation_Slovakia</v>
          </cell>
          <cell r="B159" t="str">
            <v>EU10</v>
          </cell>
          <cell r="C159" t="str">
            <v>Particulate Formation</v>
          </cell>
          <cell r="D159" t="str">
            <v>Mg Particulate Formation Eq</v>
          </cell>
          <cell r="E159">
            <v>12</v>
          </cell>
          <cell r="F159" t="str">
            <v>Energy Industries (Power Production 1A1a)</v>
          </cell>
          <cell r="G159">
            <v>1.1</v>
          </cell>
          <cell r="H159" t="str">
            <v>SK</v>
          </cell>
          <cell r="I159" t="str">
            <v>Slovakia</v>
          </cell>
          <cell r="J159">
            <v>176347.2722210979</v>
          </cell>
          <cell r="K159">
            <v>141738.99853852642</v>
          </cell>
          <cell r="L159">
            <v>125058.08849191964</v>
          </cell>
          <cell r="M159">
            <v>107298.82057773894</v>
          </cell>
          <cell r="N159">
            <v>82650.87037568713</v>
          </cell>
          <cell r="O159">
            <v>89585.26319060472</v>
          </cell>
          <cell r="P159">
            <v>74401.75333708053</v>
          </cell>
          <cell r="Q159">
            <v>69708.60618058265</v>
          </cell>
          <cell r="R159">
            <v>65937.35868180268</v>
          </cell>
          <cell r="S159">
            <v>63397.10346940736</v>
          </cell>
          <cell r="T159">
            <v>51576.679242</v>
          </cell>
          <cell r="U159">
            <v>56500.82984200001</v>
          </cell>
          <cell r="V159">
            <v>50177.668682</v>
          </cell>
        </row>
        <row r="160">
          <cell r="A160" t="str">
            <v>Particulate Formation_Slovenia</v>
          </cell>
          <cell r="B160" t="str">
            <v>EU10</v>
          </cell>
          <cell r="C160" t="str">
            <v>Particulate Formation</v>
          </cell>
          <cell r="D160" t="str">
            <v>Mg Particulate Formation Eq</v>
          </cell>
          <cell r="E160">
            <v>12</v>
          </cell>
          <cell r="F160" t="str">
            <v>Energy Industries (Power Production 1A1a)</v>
          </cell>
          <cell r="G160">
            <v>1.1</v>
          </cell>
          <cell r="H160" t="str">
            <v>SL</v>
          </cell>
          <cell r="I160" t="str">
            <v>Slovenia</v>
          </cell>
          <cell r="J160">
            <v>118101</v>
          </cell>
          <cell r="K160">
            <v>102671.24183866942</v>
          </cell>
          <cell r="L160">
            <v>112412.06275800413</v>
          </cell>
          <cell r="M160">
            <v>107337.46275800413</v>
          </cell>
          <cell r="N160">
            <v>102357.44183866942</v>
          </cell>
          <cell r="O160">
            <v>78616</v>
          </cell>
          <cell r="P160">
            <v>73904.66706635489</v>
          </cell>
          <cell r="Q160">
            <v>78171.40059953234</v>
          </cell>
          <cell r="R160">
            <v>83054.20059953233</v>
          </cell>
          <cell r="S160">
            <v>70469.0670663549</v>
          </cell>
          <cell r="T160">
            <v>66514</v>
          </cell>
          <cell r="U160">
            <v>50979.72</v>
          </cell>
          <cell r="V160">
            <v>54263.54</v>
          </cell>
        </row>
        <row r="161">
          <cell r="A161" t="str">
            <v>PM10_Cyprus</v>
          </cell>
          <cell r="B161" t="str">
            <v>EU10</v>
          </cell>
          <cell r="C161" t="str">
            <v>PM10</v>
          </cell>
          <cell r="D161" t="str">
            <v>Mg</v>
          </cell>
          <cell r="E161">
            <v>12</v>
          </cell>
          <cell r="F161" t="str">
            <v>Energy Industries (Power Production 1A1a)</v>
          </cell>
          <cell r="G161">
            <v>1.1</v>
          </cell>
          <cell r="H161" t="str">
            <v>CY</v>
          </cell>
          <cell r="I161" t="str">
            <v>Cyprus</v>
          </cell>
          <cell r="J161">
            <v>574</v>
          </cell>
          <cell r="K161">
            <v>574</v>
          </cell>
          <cell r="L161">
            <v>574</v>
          </cell>
          <cell r="M161">
            <v>574</v>
          </cell>
          <cell r="N161">
            <v>574</v>
          </cell>
          <cell r="O161">
            <v>574</v>
          </cell>
          <cell r="P161">
            <v>574</v>
          </cell>
          <cell r="Q161">
            <v>574</v>
          </cell>
          <cell r="R161">
            <v>574</v>
          </cell>
          <cell r="S161">
            <v>574</v>
          </cell>
          <cell r="T161">
            <v>574</v>
          </cell>
          <cell r="U161">
            <v>574</v>
          </cell>
          <cell r="V161">
            <v>574</v>
          </cell>
        </row>
        <row r="162">
          <cell r="A162" t="str">
            <v>PM10_Czech Republic</v>
          </cell>
          <cell r="B162" t="str">
            <v>EU10</v>
          </cell>
          <cell r="C162" t="str">
            <v>PM10</v>
          </cell>
          <cell r="D162" t="str">
            <v>Mg</v>
          </cell>
          <cell r="E162">
            <v>12</v>
          </cell>
          <cell r="F162" t="str">
            <v>Energy Industries (Power Production 1A1a)</v>
          </cell>
          <cell r="G162">
            <v>1.1</v>
          </cell>
          <cell r="H162" t="str">
            <v>CZ</v>
          </cell>
          <cell r="I162" t="str">
            <v>Czech Republic</v>
          </cell>
          <cell r="J162">
            <v>3565.24</v>
          </cell>
          <cell r="K162">
            <v>3565.24</v>
          </cell>
          <cell r="L162">
            <v>3565.24</v>
          </cell>
          <cell r="M162">
            <v>3565.24</v>
          </cell>
          <cell r="N162">
            <v>3565.24</v>
          </cell>
          <cell r="O162">
            <v>3565.24</v>
          </cell>
          <cell r="P162">
            <v>3565.24</v>
          </cell>
          <cell r="Q162">
            <v>3565.24</v>
          </cell>
          <cell r="R162">
            <v>3565.24</v>
          </cell>
          <cell r="S162">
            <v>3565.24</v>
          </cell>
          <cell r="T162">
            <v>3565.24</v>
          </cell>
          <cell r="U162">
            <v>3565.24</v>
          </cell>
          <cell r="V162">
            <v>3.48</v>
          </cell>
        </row>
        <row r="163">
          <cell r="A163" t="str">
            <v>PM10_Estonia</v>
          </cell>
          <cell r="B163" t="str">
            <v>EU10</v>
          </cell>
          <cell r="C163" t="str">
            <v>PM10</v>
          </cell>
          <cell r="D163" t="str">
            <v>Mg</v>
          </cell>
          <cell r="E163">
            <v>12</v>
          </cell>
          <cell r="F163" t="str">
            <v>Energy Industries (Power Production 1A1a)</v>
          </cell>
          <cell r="G163">
            <v>1.1</v>
          </cell>
          <cell r="H163" t="str">
            <v>EE</v>
          </cell>
          <cell r="I163" t="str">
            <v>Estonia</v>
          </cell>
          <cell r="J163">
            <v>12560.75</v>
          </cell>
          <cell r="K163">
            <v>12560.75</v>
          </cell>
          <cell r="L163">
            <v>12560.75</v>
          </cell>
          <cell r="M163">
            <v>12560.75</v>
          </cell>
          <cell r="N163">
            <v>12560.75</v>
          </cell>
          <cell r="O163">
            <v>12560.75</v>
          </cell>
          <cell r="P163">
            <v>12560.75</v>
          </cell>
          <cell r="Q163">
            <v>12560.75</v>
          </cell>
          <cell r="R163">
            <v>12560.75</v>
          </cell>
          <cell r="S163">
            <v>12560.75</v>
          </cell>
          <cell r="T163">
            <v>12560.75</v>
          </cell>
          <cell r="U163">
            <v>12560.75</v>
          </cell>
          <cell r="V163">
            <v>12560.75</v>
          </cell>
        </row>
        <row r="164">
          <cell r="A164" t="str">
            <v>PM10_Hungary</v>
          </cell>
          <cell r="B164" t="str">
            <v>EU10</v>
          </cell>
          <cell r="C164" t="str">
            <v>PM10</v>
          </cell>
          <cell r="D164" t="str">
            <v>Mg</v>
          </cell>
          <cell r="E164">
            <v>12</v>
          </cell>
          <cell r="F164" t="str">
            <v>Energy Industries (Power Production 1A1a)</v>
          </cell>
          <cell r="G164">
            <v>1.1</v>
          </cell>
          <cell r="H164" t="str">
            <v>HU</v>
          </cell>
          <cell r="I164" t="str">
            <v>Hungary</v>
          </cell>
          <cell r="J164">
            <v>8576.5</v>
          </cell>
          <cell r="K164">
            <v>8576.5</v>
          </cell>
          <cell r="L164">
            <v>8576.5</v>
          </cell>
          <cell r="M164">
            <v>8576.5</v>
          </cell>
          <cell r="N164">
            <v>8576.5</v>
          </cell>
          <cell r="O164">
            <v>8576.5</v>
          </cell>
          <cell r="P164">
            <v>8698.6</v>
          </cell>
          <cell r="Q164">
            <v>8269.8</v>
          </cell>
          <cell r="R164">
            <v>8155.1</v>
          </cell>
          <cell r="S164">
            <v>8055.4</v>
          </cell>
          <cell r="T164">
            <v>7532.4</v>
          </cell>
          <cell r="U164">
            <v>4787</v>
          </cell>
          <cell r="V164">
            <v>4591</v>
          </cell>
        </row>
        <row r="165">
          <cell r="A165" t="str">
            <v>PM10_Latvia</v>
          </cell>
          <cell r="B165" t="str">
            <v>EU10</v>
          </cell>
          <cell r="C165" t="str">
            <v>PM10</v>
          </cell>
          <cell r="D165" t="str">
            <v>Mg</v>
          </cell>
          <cell r="E165">
            <v>12</v>
          </cell>
          <cell r="F165" t="str">
            <v>Energy Industries (Power Production 1A1a)</v>
          </cell>
          <cell r="G165">
            <v>1.1</v>
          </cell>
          <cell r="H165" t="str">
            <v>LV</v>
          </cell>
          <cell r="I165" t="str">
            <v>Latvia</v>
          </cell>
          <cell r="J165">
            <v>1040.810521</v>
          </cell>
          <cell r="K165">
            <v>1040.810521</v>
          </cell>
          <cell r="L165">
            <v>1040.810521</v>
          </cell>
          <cell r="M165">
            <v>1040.810521</v>
          </cell>
          <cell r="N165">
            <v>1040.810521</v>
          </cell>
          <cell r="O165">
            <v>1040.810521</v>
          </cell>
          <cell r="P165">
            <v>1040.810521</v>
          </cell>
          <cell r="Q165">
            <v>1040.810521</v>
          </cell>
          <cell r="R165">
            <v>1040.810521</v>
          </cell>
          <cell r="S165">
            <v>1040.810521</v>
          </cell>
          <cell r="T165">
            <v>1040.810521</v>
          </cell>
          <cell r="U165">
            <v>948.416295</v>
          </cell>
          <cell r="V165">
            <v>1038.2985709999998</v>
          </cell>
        </row>
        <row r="166">
          <cell r="A166" t="str">
            <v>PM10_Lithuania</v>
          </cell>
          <cell r="B166" t="str">
            <v>EU10</v>
          </cell>
          <cell r="C166" t="str">
            <v>PM10</v>
          </cell>
          <cell r="D166" t="str">
            <v>Mg</v>
          </cell>
          <cell r="E166">
            <v>12</v>
          </cell>
          <cell r="F166" t="str">
            <v>Energy Industries (Power Production 1A1a)</v>
          </cell>
          <cell r="G166">
            <v>1.1</v>
          </cell>
          <cell r="H166" t="str">
            <v>LT</v>
          </cell>
          <cell r="I166" t="str">
            <v>Lithuania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A167" t="str">
            <v>PM10_Malta</v>
          </cell>
          <cell r="B167" t="str">
            <v>EU10</v>
          </cell>
          <cell r="C167" t="str">
            <v>PM10</v>
          </cell>
          <cell r="D167" t="str">
            <v>Mg</v>
          </cell>
          <cell r="E167">
            <v>12</v>
          </cell>
          <cell r="F167" t="str">
            <v>Energy Industries (Power Production 1A1a)</v>
          </cell>
          <cell r="G167">
            <v>1.1</v>
          </cell>
          <cell r="H167" t="str">
            <v>MT</v>
          </cell>
          <cell r="I167" t="str">
            <v>Malta</v>
          </cell>
          <cell r="J167">
            <v>140</v>
          </cell>
          <cell r="K167">
            <v>154.2</v>
          </cell>
          <cell r="L167">
            <v>168.4</v>
          </cell>
          <cell r="M167">
            <v>182.6</v>
          </cell>
          <cell r="N167">
            <v>196.8</v>
          </cell>
          <cell r="O167">
            <v>211</v>
          </cell>
          <cell r="P167">
            <v>212</v>
          </cell>
          <cell r="Q167">
            <v>213</v>
          </cell>
          <cell r="R167">
            <v>214</v>
          </cell>
          <cell r="S167">
            <v>215</v>
          </cell>
          <cell r="T167">
            <v>216</v>
          </cell>
          <cell r="U167">
            <v>216</v>
          </cell>
          <cell r="V167">
            <v>216</v>
          </cell>
        </row>
        <row r="168">
          <cell r="A168" t="str">
            <v>PM10_Poland</v>
          </cell>
          <cell r="B168" t="str">
            <v>EU10</v>
          </cell>
          <cell r="C168" t="str">
            <v>PM10</v>
          </cell>
          <cell r="D168" t="str">
            <v>Mg</v>
          </cell>
          <cell r="E168">
            <v>12</v>
          </cell>
          <cell r="F168" t="str">
            <v>Energy Industries (Power Production 1A1a)</v>
          </cell>
          <cell r="G168">
            <v>1.1</v>
          </cell>
          <cell r="H168" t="str">
            <v>PL</v>
          </cell>
          <cell r="I168" t="str">
            <v>Poland</v>
          </cell>
          <cell r="J168">
            <v>35943.54489338027</v>
          </cell>
          <cell r="K168">
            <v>35943.54489338027</v>
          </cell>
          <cell r="L168">
            <v>35943.54489338027</v>
          </cell>
          <cell r="M168">
            <v>35943.54489338027</v>
          </cell>
          <cell r="N168">
            <v>35943.54489338027</v>
          </cell>
          <cell r="O168">
            <v>35943.54489338027</v>
          </cell>
          <cell r="P168">
            <v>35943.54489338027</v>
          </cell>
          <cell r="Q168">
            <v>35943.54489338027</v>
          </cell>
          <cell r="R168">
            <v>35943.54489338027</v>
          </cell>
          <cell r="S168">
            <v>35943.54489338027</v>
          </cell>
          <cell r="T168">
            <v>35943.54489338027</v>
          </cell>
          <cell r="U168">
            <v>297706</v>
          </cell>
          <cell r="V168">
            <v>297706</v>
          </cell>
        </row>
        <row r="169">
          <cell r="A169" t="str">
            <v>PM10_Slovakia</v>
          </cell>
          <cell r="B169" t="str">
            <v>EU10</v>
          </cell>
          <cell r="C169" t="str">
            <v>PM10</v>
          </cell>
          <cell r="D169" t="str">
            <v>Mg</v>
          </cell>
          <cell r="E169">
            <v>12</v>
          </cell>
          <cell r="F169" t="str">
            <v>Energy Industries (Power Production 1A1a)</v>
          </cell>
          <cell r="G169">
            <v>1.1</v>
          </cell>
          <cell r="H169" t="str">
            <v>SK</v>
          </cell>
          <cell r="I169" t="str">
            <v>Slovakia</v>
          </cell>
          <cell r="J169">
            <v>4172.558642</v>
          </cell>
          <cell r="K169">
            <v>4172.558642</v>
          </cell>
          <cell r="L169">
            <v>4172.558642</v>
          </cell>
          <cell r="M169">
            <v>4172.558642</v>
          </cell>
          <cell r="N169">
            <v>4172.558642</v>
          </cell>
          <cell r="O169">
            <v>4172.558642</v>
          </cell>
          <cell r="P169">
            <v>4172.558642</v>
          </cell>
          <cell r="Q169">
            <v>4172.558642</v>
          </cell>
          <cell r="R169">
            <v>4172.558642</v>
          </cell>
          <cell r="S169">
            <v>4172.558642</v>
          </cell>
          <cell r="T169">
            <v>4172.558642</v>
          </cell>
          <cell r="U169">
            <v>4172.558642</v>
          </cell>
          <cell r="V169">
            <v>4172.558642</v>
          </cell>
        </row>
        <row r="170">
          <cell r="A170" t="str">
            <v>PM10_Slovenia</v>
          </cell>
          <cell r="B170" t="str">
            <v>EU10</v>
          </cell>
          <cell r="C170" t="str">
            <v>PM10</v>
          </cell>
          <cell r="D170" t="str">
            <v>Mg</v>
          </cell>
          <cell r="E170">
            <v>12</v>
          </cell>
          <cell r="F170" t="str">
            <v>Energy Industries (Power Production 1A1a)</v>
          </cell>
          <cell r="G170">
            <v>1.1</v>
          </cell>
          <cell r="H170" t="str">
            <v>SL</v>
          </cell>
          <cell r="I170" t="str">
            <v>Slovenia</v>
          </cell>
          <cell r="J170">
            <v>20055</v>
          </cell>
          <cell r="K170">
            <v>17551.24183866942</v>
          </cell>
          <cell r="L170">
            <v>15028.06275800413</v>
          </cell>
          <cell r="M170">
            <v>12485.46275800413</v>
          </cell>
          <cell r="N170">
            <v>9923.441838669421</v>
          </cell>
          <cell r="O170">
            <v>7342</v>
          </cell>
          <cell r="P170">
            <v>7450.667066354888</v>
          </cell>
          <cell r="Q170">
            <v>7559.400599532332</v>
          </cell>
          <cell r="R170">
            <v>7668.2005995323325</v>
          </cell>
          <cell r="S170">
            <v>7777.067066354889</v>
          </cell>
          <cell r="T170">
            <v>7886</v>
          </cell>
          <cell r="U170">
            <v>7886</v>
          </cell>
          <cell r="V170">
            <v>7886</v>
          </cell>
        </row>
        <row r="171">
          <cell r="A171" t="str">
            <v>SO2_Cyprus</v>
          </cell>
          <cell r="B171" t="str">
            <v>EU10</v>
          </cell>
          <cell r="C171" t="str">
            <v>SO2</v>
          </cell>
          <cell r="D171" t="str">
            <v>Mg</v>
          </cell>
          <cell r="E171">
            <v>12</v>
          </cell>
          <cell r="F171" t="str">
            <v>Energy Industries (Power Production 1A1a)</v>
          </cell>
          <cell r="G171">
            <v>1.1</v>
          </cell>
          <cell r="H171" t="str">
            <v>CY</v>
          </cell>
          <cell r="I171" t="str">
            <v>Cyprus</v>
          </cell>
          <cell r="J171">
            <v>28176.65615141956</v>
          </cell>
          <cell r="K171">
            <v>20403.78548895899</v>
          </cell>
          <cell r="L171">
            <v>24290.220820189275</v>
          </cell>
          <cell r="M171">
            <v>28176.65615141956</v>
          </cell>
          <cell r="N171">
            <v>27205.04731861199</v>
          </cell>
          <cell r="O171">
            <v>25261.829652996847</v>
          </cell>
          <cell r="P171">
            <v>27205.04731861199</v>
          </cell>
          <cell r="Q171">
            <v>30119.8738170347</v>
          </cell>
          <cell r="R171">
            <v>31091.48264984227</v>
          </cell>
          <cell r="S171">
            <v>33034.70031545741</v>
          </cell>
          <cell r="T171">
            <v>32063.09148264984</v>
          </cell>
          <cell r="U171">
            <v>30800</v>
          </cell>
          <cell r="V171">
            <v>30150</v>
          </cell>
        </row>
        <row r="172">
          <cell r="A172" t="str">
            <v>SO2_Czech Republic</v>
          </cell>
          <cell r="B172" t="str">
            <v>EU10</v>
          </cell>
          <cell r="C172" t="str">
            <v>SO2</v>
          </cell>
          <cell r="D172" t="str">
            <v>Mg</v>
          </cell>
          <cell r="E172">
            <v>12</v>
          </cell>
          <cell r="F172" t="str">
            <v>Energy Industries (Power Production 1A1a)</v>
          </cell>
          <cell r="G172">
            <v>1.1</v>
          </cell>
          <cell r="H172" t="str">
            <v>CZ</v>
          </cell>
          <cell r="I172" t="str">
            <v>Czech Republic</v>
          </cell>
          <cell r="J172">
            <v>1153914.1467540707</v>
          </cell>
          <cell r="K172">
            <v>1080993.8676252908</v>
          </cell>
          <cell r="L172">
            <v>915445.1258194122</v>
          </cell>
          <cell r="M172">
            <v>841539.4375132163</v>
          </cell>
          <cell r="N172">
            <v>753838.0207231973</v>
          </cell>
          <cell r="O172">
            <v>786356.5235779234</v>
          </cell>
          <cell r="P172">
            <v>639530.5561429478</v>
          </cell>
          <cell r="Q172">
            <v>482850.4969338126</v>
          </cell>
          <cell r="R172">
            <v>261133.4320152252</v>
          </cell>
          <cell r="S172">
            <v>128103.19306407274</v>
          </cell>
          <cell r="T172">
            <v>139800</v>
          </cell>
          <cell r="U172">
            <v>125467</v>
          </cell>
          <cell r="V172">
            <v>129687.21</v>
          </cell>
        </row>
        <row r="173">
          <cell r="A173" t="str">
            <v>SO2_Estonia</v>
          </cell>
          <cell r="B173" t="str">
            <v>EU10</v>
          </cell>
          <cell r="C173" t="str">
            <v>SO2</v>
          </cell>
          <cell r="D173" t="str">
            <v>Mg</v>
          </cell>
          <cell r="E173">
            <v>12</v>
          </cell>
          <cell r="F173" t="str">
            <v>Energy Industries (Power Production 1A1a)</v>
          </cell>
          <cell r="G173">
            <v>1.1</v>
          </cell>
          <cell r="H173" t="str">
            <v>EE</v>
          </cell>
          <cell r="I173" t="str">
            <v>Estonia</v>
          </cell>
          <cell r="J173">
            <v>203558.9094581778</v>
          </cell>
          <cell r="K173">
            <v>199950.0548103807</v>
          </cell>
          <cell r="L173">
            <v>157326.5553215337</v>
          </cell>
          <cell r="M173">
            <v>123091.2044735124</v>
          </cell>
          <cell r="N173">
            <v>119677.42304992054</v>
          </cell>
          <cell r="O173">
            <v>94415.44051534074</v>
          </cell>
          <cell r="P173">
            <v>99487.34434467724</v>
          </cell>
          <cell r="Q173">
            <v>95293.27002426438</v>
          </cell>
          <cell r="R173">
            <v>86563.74324107946</v>
          </cell>
          <cell r="S173">
            <v>82125.82739041004</v>
          </cell>
          <cell r="T173">
            <v>79189</v>
          </cell>
          <cell r="U173">
            <v>72980</v>
          </cell>
          <cell r="V173">
            <v>68730</v>
          </cell>
        </row>
        <row r="174">
          <cell r="A174" t="str">
            <v>SO2_Hungary</v>
          </cell>
          <cell r="B174" t="str">
            <v>EU10</v>
          </cell>
          <cell r="C174" t="str">
            <v>SO2</v>
          </cell>
          <cell r="D174" t="str">
            <v>Mg</v>
          </cell>
          <cell r="E174">
            <v>12</v>
          </cell>
          <cell r="F174" t="str">
            <v>Energy Industries (Power Production 1A1a)</v>
          </cell>
          <cell r="G174">
            <v>1.1</v>
          </cell>
          <cell r="H174" t="str">
            <v>HU</v>
          </cell>
          <cell r="I174" t="str">
            <v>Hungary</v>
          </cell>
          <cell r="J174">
            <v>433453.2083400678</v>
          </cell>
          <cell r="K174">
            <v>419303.70130919665</v>
          </cell>
          <cell r="L174">
            <v>454777.113302085</v>
          </cell>
          <cell r="M174">
            <v>440727.2506869242</v>
          </cell>
          <cell r="N174">
            <v>435047.51899143367</v>
          </cell>
          <cell r="O174">
            <v>444673.16954905447</v>
          </cell>
          <cell r="P174">
            <v>435675.2788104089</v>
          </cell>
          <cell r="Q174">
            <v>462091.0134152255</v>
          </cell>
          <cell r="R174">
            <v>461054.7114918377</v>
          </cell>
          <cell r="S174">
            <v>457716.6235655406</v>
          </cell>
          <cell r="T174">
            <v>381897.18765152735</v>
          </cell>
          <cell r="U174">
            <v>287670.43882333924</v>
          </cell>
          <cell r="V174">
            <v>246600</v>
          </cell>
        </row>
        <row r="175">
          <cell r="A175" t="str">
            <v>SO2_Latvia</v>
          </cell>
          <cell r="B175" t="str">
            <v>EU10</v>
          </cell>
          <cell r="C175" t="str">
            <v>SO2</v>
          </cell>
          <cell r="D175" t="str">
            <v>Mg</v>
          </cell>
          <cell r="E175">
            <v>12</v>
          </cell>
          <cell r="F175" t="str">
            <v>Energy Industries (Power Production 1A1a)</v>
          </cell>
          <cell r="G175">
            <v>1.1</v>
          </cell>
          <cell r="H175" t="str">
            <v>LV</v>
          </cell>
          <cell r="I175" t="str">
            <v>Latvia</v>
          </cell>
          <cell r="J175">
            <v>65290.975000000006</v>
          </cell>
          <cell r="K175">
            <v>49383.965000000004</v>
          </cell>
          <cell r="L175">
            <v>43206.644</v>
          </cell>
          <cell r="M175">
            <v>41457.597</v>
          </cell>
          <cell r="N175">
            <v>43245.163</v>
          </cell>
          <cell r="O175">
            <v>38297.506</v>
          </cell>
          <cell r="P175">
            <v>37081.527</v>
          </cell>
          <cell r="Q175">
            <v>23530.38</v>
          </cell>
          <cell r="R175">
            <v>22237.289</v>
          </cell>
          <cell r="S175">
            <v>18222.055</v>
          </cell>
          <cell r="T175">
            <v>7978.442</v>
          </cell>
          <cell r="U175">
            <v>5794.344</v>
          </cell>
          <cell r="V175">
            <v>5361.235</v>
          </cell>
        </row>
        <row r="176">
          <cell r="A176" t="str">
            <v>SO2_Lithuania</v>
          </cell>
          <cell r="B176" t="str">
            <v>EU10</v>
          </cell>
          <cell r="C176" t="str">
            <v>SO2</v>
          </cell>
          <cell r="D176" t="str">
            <v>Mg</v>
          </cell>
          <cell r="E176">
            <v>12</v>
          </cell>
          <cell r="F176" t="str">
            <v>Energy Industries (Power Production 1A1a)</v>
          </cell>
          <cell r="G176">
            <v>1.1</v>
          </cell>
          <cell r="H176" t="str">
            <v>LT</v>
          </cell>
          <cell r="I176" t="str">
            <v>Lithuania</v>
          </cell>
          <cell r="J176">
            <v>78174.00265593467</v>
          </cell>
          <cell r="K176">
            <v>83385.60283299698</v>
          </cell>
          <cell r="L176">
            <v>48393.430215578606</v>
          </cell>
          <cell r="M176">
            <v>44670.8586605341</v>
          </cell>
          <cell r="N176">
            <v>40948.28710548959</v>
          </cell>
          <cell r="O176">
            <v>43181.830038516295</v>
          </cell>
          <cell r="P176">
            <v>43181.830038516295</v>
          </cell>
          <cell r="Q176">
            <v>37970.22986145398</v>
          </cell>
          <cell r="R176">
            <v>51371.48745961421</v>
          </cell>
          <cell r="S176">
            <v>33503.14399540058</v>
          </cell>
          <cell r="T176">
            <v>14443.577633572693</v>
          </cell>
          <cell r="U176">
            <v>19734.039</v>
          </cell>
          <cell r="V176">
            <v>19758</v>
          </cell>
        </row>
        <row r="177">
          <cell r="A177" t="str">
            <v>SO2_Poland</v>
          </cell>
          <cell r="B177" t="str">
            <v>EU10</v>
          </cell>
          <cell r="C177" t="str">
            <v>SO2</v>
          </cell>
          <cell r="D177" t="str">
            <v>Mg</v>
          </cell>
          <cell r="E177">
            <v>12</v>
          </cell>
          <cell r="F177" t="str">
            <v>Energy Industries (Power Production 1A1a)</v>
          </cell>
          <cell r="G177">
            <v>1.1</v>
          </cell>
          <cell r="H177" t="str">
            <v>PL</v>
          </cell>
          <cell r="I177" t="str">
            <v>Poland</v>
          </cell>
          <cell r="J177">
            <v>1516062.2950819673</v>
          </cell>
          <cell r="K177">
            <v>1412065.5737704919</v>
          </cell>
          <cell r="L177">
            <v>1259409.8360655739</v>
          </cell>
          <cell r="M177">
            <v>1230786.8852459018</v>
          </cell>
          <cell r="N177">
            <v>1211704.918032787</v>
          </cell>
          <cell r="O177">
            <v>1266088.5245901642</v>
          </cell>
          <cell r="P177">
            <v>1259409.8360655739</v>
          </cell>
          <cell r="Q177">
            <v>1148734.4262295084</v>
          </cell>
          <cell r="R177">
            <v>1061911.4754098363</v>
          </cell>
          <cell r="S177">
            <v>935970.4918032788</v>
          </cell>
          <cell r="T177">
            <v>813845.9016393443</v>
          </cell>
          <cell r="U177">
            <v>785700</v>
          </cell>
          <cell r="V177">
            <v>785700</v>
          </cell>
        </row>
        <row r="178">
          <cell r="A178" t="str">
            <v>SO2_Slovakia</v>
          </cell>
          <cell r="B178" t="str">
            <v>EU10</v>
          </cell>
          <cell r="C178" t="str">
            <v>SO2</v>
          </cell>
          <cell r="D178" t="str">
            <v>Mg</v>
          </cell>
          <cell r="E178">
            <v>12</v>
          </cell>
          <cell r="F178" t="str">
            <v>Energy Industries (Power Production 1A1a)</v>
          </cell>
          <cell r="G178">
            <v>1.1</v>
          </cell>
          <cell r="H178" t="str">
            <v>SK</v>
          </cell>
          <cell r="I178" t="str">
            <v>Slovakia</v>
          </cell>
          <cell r="J178">
            <v>228760.70500844382</v>
          </cell>
          <cell r="K178">
            <v>172896.12886813676</v>
          </cell>
          <cell r="L178">
            <v>150360.92696747053</v>
          </cell>
          <cell r="M178">
            <v>120345.55300733945</v>
          </cell>
          <cell r="N178">
            <v>85406.5214890796</v>
          </cell>
          <cell r="O178">
            <v>89762.06471357813</v>
          </cell>
          <cell r="P178">
            <v>90235.49332493666</v>
          </cell>
          <cell r="Q178">
            <v>82850.00698774353</v>
          </cell>
          <cell r="R178">
            <v>76127.32070645234</v>
          </cell>
          <cell r="S178">
            <v>73381.43476057285</v>
          </cell>
          <cell r="T178">
            <v>46260.49</v>
          </cell>
          <cell r="U178">
            <v>59631.48</v>
          </cell>
          <cell r="V178">
            <v>55087.394</v>
          </cell>
        </row>
        <row r="179">
          <cell r="A179" t="str">
            <v>SO2_Slovenia</v>
          </cell>
          <cell r="B179" t="str">
            <v>EU10</v>
          </cell>
          <cell r="C179" t="str">
            <v>SO2</v>
          </cell>
          <cell r="D179" t="str">
            <v>Mg</v>
          </cell>
          <cell r="E179">
            <v>12</v>
          </cell>
          <cell r="F179" t="str">
            <v>Energy Industries (Power Production 1A1a)</v>
          </cell>
          <cell r="G179">
            <v>1.1</v>
          </cell>
          <cell r="H179" t="str">
            <v>SL</v>
          </cell>
          <cell r="I179" t="str">
            <v>Slovenia</v>
          </cell>
          <cell r="J179">
            <v>153700</v>
          </cell>
          <cell r="K179">
            <v>134000</v>
          </cell>
          <cell r="L179">
            <v>152800</v>
          </cell>
          <cell r="M179">
            <v>148600</v>
          </cell>
          <cell r="N179">
            <v>145100</v>
          </cell>
          <cell r="O179">
            <v>105100</v>
          </cell>
          <cell r="P179">
            <v>96500</v>
          </cell>
          <cell r="Q179">
            <v>104200</v>
          </cell>
          <cell r="R179">
            <v>111900</v>
          </cell>
          <cell r="S179">
            <v>91000</v>
          </cell>
          <cell r="T179">
            <v>83800</v>
          </cell>
          <cell r="U179">
            <v>53118</v>
          </cell>
          <cell r="V179">
            <v>57607</v>
          </cell>
        </row>
        <row r="180">
          <cell r="A180" t="str">
            <v>TOFP_Cyprus</v>
          </cell>
          <cell r="B180" t="str">
            <v>EU10</v>
          </cell>
          <cell r="C180" t="str">
            <v>TOFP</v>
          </cell>
          <cell r="D180" t="str">
            <v>Mg TOFP Eq</v>
          </cell>
          <cell r="E180">
            <v>12</v>
          </cell>
          <cell r="F180" t="str">
            <v>Energy Industries (Power Production 1A1a)</v>
          </cell>
          <cell r="G180">
            <v>1.1</v>
          </cell>
          <cell r="H180" t="str">
            <v>CY</v>
          </cell>
          <cell r="I180" t="str">
            <v>Cyprus</v>
          </cell>
          <cell r="J180">
            <v>6214.037735849058</v>
          </cell>
          <cell r="K180">
            <v>6448.830188679247</v>
          </cell>
          <cell r="L180">
            <v>7153.207547169814</v>
          </cell>
          <cell r="M180">
            <v>7622.792452830191</v>
          </cell>
          <cell r="N180">
            <v>8092.377358490568</v>
          </cell>
          <cell r="O180">
            <v>7388</v>
          </cell>
          <cell r="P180">
            <v>8092.377358490568</v>
          </cell>
          <cell r="Q180">
            <v>8327.169811320757</v>
          </cell>
          <cell r="R180">
            <v>8796.754716981133</v>
          </cell>
          <cell r="S180">
            <v>8444.56603773585</v>
          </cell>
          <cell r="T180">
            <v>9260.83962264151</v>
          </cell>
          <cell r="U180">
            <v>7377</v>
          </cell>
          <cell r="V180">
            <v>10035</v>
          </cell>
        </row>
        <row r="181">
          <cell r="A181" t="str">
            <v>TOFP_Czech Republic</v>
          </cell>
          <cell r="B181" t="str">
            <v>EU10</v>
          </cell>
          <cell r="C181" t="str">
            <v>TOFP</v>
          </cell>
          <cell r="D181" t="str">
            <v>Mg TOFP Eq</v>
          </cell>
          <cell r="E181">
            <v>12</v>
          </cell>
          <cell r="F181" t="str">
            <v>Energy Industries (Power Production 1A1a)</v>
          </cell>
          <cell r="G181">
            <v>1.1</v>
          </cell>
          <cell r="H181" t="str">
            <v>CZ</v>
          </cell>
          <cell r="I181" t="str">
            <v>Czech Republic</v>
          </cell>
          <cell r="J181">
            <v>385398.5555396696</v>
          </cell>
          <cell r="K181">
            <v>399517.1472817239</v>
          </cell>
          <cell r="L181">
            <v>370015.86470384744</v>
          </cell>
          <cell r="M181">
            <v>292333.5763309085</v>
          </cell>
          <cell r="N181">
            <v>154416.69286612555</v>
          </cell>
          <cell r="O181">
            <v>142079.73182260228</v>
          </cell>
          <cell r="P181">
            <v>146640.80584929287</v>
          </cell>
          <cell r="Q181">
            <v>134230.8332878827</v>
          </cell>
          <cell r="R181">
            <v>110689.99623818311</v>
          </cell>
          <cell r="S181">
            <v>103789.66708945946</v>
          </cell>
          <cell r="T181">
            <v>125074.30543914001</v>
          </cell>
          <cell r="U181">
            <v>124292.03074357999</v>
          </cell>
          <cell r="V181">
            <v>124428.86638879999</v>
          </cell>
        </row>
        <row r="182">
          <cell r="A182" t="str">
            <v>TOFP_Estonia</v>
          </cell>
          <cell r="B182" t="str">
            <v>EU10</v>
          </cell>
          <cell r="C182" t="str">
            <v>TOFP</v>
          </cell>
          <cell r="D182" t="str">
            <v>Mg TOFP Eq</v>
          </cell>
          <cell r="E182">
            <v>12</v>
          </cell>
          <cell r="F182" t="str">
            <v>Energy Industries (Power Production 1A1a)</v>
          </cell>
          <cell r="G182">
            <v>1.1</v>
          </cell>
          <cell r="H182" t="str">
            <v>EE</v>
          </cell>
          <cell r="I182" t="str">
            <v>Estonia</v>
          </cell>
          <cell r="J182">
            <v>26272.38920813099</v>
          </cell>
          <cell r="K182">
            <v>24399.45875566274</v>
          </cell>
          <cell r="L182">
            <v>17495.85148117632</v>
          </cell>
          <cell r="M182">
            <v>13814.278643681444</v>
          </cell>
          <cell r="N182">
            <v>16610.3449787732</v>
          </cell>
          <cell r="O182">
            <v>16915.839017362054</v>
          </cell>
          <cell r="P182">
            <v>18268.461086739087</v>
          </cell>
          <cell r="Q182">
            <v>17630.690042442155</v>
          </cell>
          <cell r="R182">
            <v>16931.238125774085</v>
          </cell>
          <cell r="S182">
            <v>16429.940274597666</v>
          </cell>
          <cell r="T182">
            <v>16503.110028</v>
          </cell>
          <cell r="U182">
            <v>16822.272474</v>
          </cell>
          <cell r="V182">
            <v>16667.523422</v>
          </cell>
        </row>
        <row r="183">
          <cell r="A183" t="str">
            <v>TOFP_Hungary</v>
          </cell>
          <cell r="B183" t="str">
            <v>EU10</v>
          </cell>
          <cell r="C183" t="str">
            <v>TOFP</v>
          </cell>
          <cell r="D183" t="str">
            <v>Mg TOFP Eq</v>
          </cell>
          <cell r="E183">
            <v>12</v>
          </cell>
          <cell r="F183" t="str">
            <v>Energy Industries (Power Production 1A1a)</v>
          </cell>
          <cell r="G183">
            <v>1.1</v>
          </cell>
          <cell r="H183" t="str">
            <v>HU</v>
          </cell>
          <cell r="I183" t="str">
            <v>Hungary</v>
          </cell>
          <cell r="J183">
            <v>57211.18605534091</v>
          </cell>
          <cell r="K183">
            <v>46573.368457448196</v>
          </cell>
          <cell r="L183">
            <v>49042.242582556086</v>
          </cell>
          <cell r="M183">
            <v>54182.79679084376</v>
          </cell>
          <cell r="N183">
            <v>55115.74925819689</v>
          </cell>
          <cell r="O183">
            <v>52841.1425639579</v>
          </cell>
          <cell r="P183">
            <v>53292.10451769704</v>
          </cell>
          <cell r="Q183">
            <v>56625.37374667777</v>
          </cell>
          <cell r="R183">
            <v>58908.76368442932</v>
          </cell>
          <cell r="S183">
            <v>58175.01418034759</v>
          </cell>
          <cell r="T183">
            <v>45752.44891426927</v>
          </cell>
          <cell r="U183">
            <v>40604.38093394624</v>
          </cell>
          <cell r="V183">
            <v>38616.125936</v>
          </cell>
        </row>
        <row r="184">
          <cell r="A184" t="str">
            <v>TOFP_Latvia</v>
          </cell>
          <cell r="B184" t="str">
            <v>EU10</v>
          </cell>
          <cell r="C184" t="str">
            <v>TOFP</v>
          </cell>
          <cell r="D184" t="str">
            <v>Mg TOFP Eq</v>
          </cell>
          <cell r="E184">
            <v>12</v>
          </cell>
          <cell r="F184" t="str">
            <v>Energy Industries (Power Production 1A1a)</v>
          </cell>
          <cell r="G184">
            <v>1.1</v>
          </cell>
          <cell r="H184" t="str">
            <v>LV</v>
          </cell>
          <cell r="I184" t="str">
            <v>Latvia</v>
          </cell>
          <cell r="J184">
            <v>35309.992302</v>
          </cell>
          <cell r="K184">
            <v>31212.337058</v>
          </cell>
          <cell r="L184">
            <v>23773.433320000004</v>
          </cell>
          <cell r="M184">
            <v>21455.443148</v>
          </cell>
          <cell r="N184">
            <v>17628.17254</v>
          </cell>
          <cell r="O184">
            <v>17847.502517999998</v>
          </cell>
          <cell r="P184">
            <v>16119.158383940781</v>
          </cell>
          <cell r="Q184">
            <v>15240.393454449779</v>
          </cell>
          <cell r="R184">
            <v>14175.932371283081</v>
          </cell>
          <cell r="S184">
            <v>12833.995935785759</v>
          </cell>
          <cell r="T184">
            <v>10990.018691200778</v>
          </cell>
          <cell r="U184">
            <v>11315.17892053222</v>
          </cell>
          <cell r="V184">
            <v>11381.848604700781</v>
          </cell>
        </row>
        <row r="185">
          <cell r="A185" t="str">
            <v>TOFP_Lithuania</v>
          </cell>
          <cell r="B185" t="str">
            <v>EU10</v>
          </cell>
          <cell r="C185" t="str">
            <v>TOFP</v>
          </cell>
          <cell r="D185" t="str">
            <v>Mg TOFP Eq</v>
          </cell>
          <cell r="E185">
            <v>12</v>
          </cell>
          <cell r="F185" t="str">
            <v>Energy Industries (Power Production 1A1a)</v>
          </cell>
          <cell r="G185">
            <v>1.1</v>
          </cell>
          <cell r="H185" t="str">
            <v>LT</v>
          </cell>
          <cell r="I185" t="str">
            <v>Lithuania</v>
          </cell>
          <cell r="J185">
            <v>43949.53038091657</v>
          </cell>
          <cell r="K185">
            <v>43237.12817788519</v>
          </cell>
          <cell r="L185">
            <v>26625.767825207873</v>
          </cell>
          <cell r="M185">
            <v>23807.99106739643</v>
          </cell>
          <cell r="N185">
            <v>22900.786370122645</v>
          </cell>
          <cell r="O185">
            <v>18444.558889297827</v>
          </cell>
          <cell r="P185">
            <v>18443.939598732275</v>
          </cell>
          <cell r="Q185">
            <v>16532.74824762906</v>
          </cell>
          <cell r="R185">
            <v>19446.687671430605</v>
          </cell>
          <cell r="S185">
            <v>14537.151630012353</v>
          </cell>
          <cell r="T185">
            <v>10761.072351036386</v>
          </cell>
          <cell r="U185">
            <v>7699.265483272605</v>
          </cell>
          <cell r="V185">
            <v>9414.696</v>
          </cell>
        </row>
        <row r="186">
          <cell r="A186" t="str">
            <v>TOFP_Malta</v>
          </cell>
          <cell r="B186" t="str">
            <v>EU10</v>
          </cell>
          <cell r="C186" t="str">
            <v>TOFP</v>
          </cell>
          <cell r="D186" t="str">
            <v>Mg TOFP Eq</v>
          </cell>
          <cell r="E186">
            <v>12</v>
          </cell>
          <cell r="F186" t="str">
            <v>Energy Industries (Power Production 1A1a)</v>
          </cell>
          <cell r="G186">
            <v>1.1</v>
          </cell>
          <cell r="H186" t="str">
            <v>MT</v>
          </cell>
          <cell r="I186" t="str">
            <v>Malta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A187" t="str">
            <v>TOFP_Poland</v>
          </cell>
          <cell r="B187" t="str">
            <v>EU10</v>
          </cell>
          <cell r="C187" t="str">
            <v>TOFP</v>
          </cell>
          <cell r="D187" t="str">
            <v>Mg TOFP Eq</v>
          </cell>
          <cell r="E187">
            <v>12</v>
          </cell>
          <cell r="F187" t="str">
            <v>Energy Industries (Power Production 1A1a)</v>
          </cell>
          <cell r="G187">
            <v>1.1</v>
          </cell>
          <cell r="H187" t="str">
            <v>PL</v>
          </cell>
          <cell r="I187" t="str">
            <v>Poland</v>
          </cell>
          <cell r="J187">
            <v>580679.0734602954</v>
          </cell>
          <cell r="K187">
            <v>471152.5738079956</v>
          </cell>
          <cell r="L187">
            <v>445870.6689133783</v>
          </cell>
          <cell r="M187">
            <v>450410.78969176393</v>
          </cell>
          <cell r="N187">
            <v>450652.9977462124</v>
          </cell>
          <cell r="O187">
            <v>491843.2013935345</v>
          </cell>
          <cell r="P187">
            <v>481316.7597608519</v>
          </cell>
          <cell r="Q187">
            <v>413335.19807864964</v>
          </cell>
          <cell r="R187">
            <v>351456.511906887</v>
          </cell>
          <cell r="S187">
            <v>325691.34088619624</v>
          </cell>
          <cell r="T187">
            <v>312115.21692607034</v>
          </cell>
          <cell r="U187">
            <v>320384.065</v>
          </cell>
          <cell r="V187">
            <v>320384.065</v>
          </cell>
        </row>
        <row r="188">
          <cell r="A188" t="str">
            <v>TOFP_Slovakia</v>
          </cell>
          <cell r="B188" t="str">
            <v>EU10</v>
          </cell>
          <cell r="C188" t="str">
            <v>TOFP</v>
          </cell>
          <cell r="D188" t="str">
            <v>Mg TOFP Eq</v>
          </cell>
          <cell r="E188">
            <v>12</v>
          </cell>
          <cell r="F188" t="str">
            <v>Energy Industries (Power Production 1A1a)</v>
          </cell>
          <cell r="G188">
            <v>1.1</v>
          </cell>
          <cell r="H188" t="str">
            <v>SK</v>
          </cell>
          <cell r="I188" t="str">
            <v>Slovakia</v>
          </cell>
          <cell r="J188">
            <v>67857.91709503188</v>
          </cell>
          <cell r="K188">
            <v>61692.59336391671</v>
          </cell>
          <cell r="L188">
            <v>55424.23840281879</v>
          </cell>
          <cell r="M188">
            <v>53262.563775374394</v>
          </cell>
          <cell r="N188">
            <v>45233.24782301463</v>
          </cell>
          <cell r="O188">
            <v>51587.67807376519</v>
          </cell>
          <cell r="P188">
            <v>30212.795571673585</v>
          </cell>
          <cell r="Q188">
            <v>29105.942522941044</v>
          </cell>
          <cell r="R188">
            <v>29002.95068850272</v>
          </cell>
          <cell r="S188">
            <v>27436.877228149548</v>
          </cell>
          <cell r="T188">
            <v>31589.76820916</v>
          </cell>
          <cell r="U188">
            <v>28476.776308072</v>
          </cell>
          <cell r="V188">
            <v>23156.377117943997</v>
          </cell>
        </row>
        <row r="189">
          <cell r="A189" t="str">
            <v>TOFP_Slovenia</v>
          </cell>
          <cell r="B189" t="str">
            <v>EU10</v>
          </cell>
          <cell r="C189" t="str">
            <v>TOFP</v>
          </cell>
          <cell r="D189" t="str">
            <v>Mg TOFP Eq</v>
          </cell>
          <cell r="E189">
            <v>12</v>
          </cell>
          <cell r="F189" t="str">
            <v>Energy Industries (Power Production 1A1a)</v>
          </cell>
          <cell r="G189">
            <v>1.1</v>
          </cell>
          <cell r="H189" t="str">
            <v>SL</v>
          </cell>
          <cell r="I189" t="str">
            <v>Slovenia</v>
          </cell>
          <cell r="J189">
            <v>22573.00569570108</v>
          </cell>
          <cell r="K189">
            <v>19200.93854989507</v>
          </cell>
          <cell r="L189">
            <v>22328.915460475782</v>
          </cell>
          <cell r="M189">
            <v>21962.894687677264</v>
          </cell>
          <cell r="N189">
            <v>21130.912111168043</v>
          </cell>
          <cell r="O189">
            <v>21740.92743011453</v>
          </cell>
          <cell r="P189">
            <v>21496.823354183824</v>
          </cell>
          <cell r="Q189">
            <v>21596.862868832985</v>
          </cell>
          <cell r="R189">
            <v>22550.911130068096</v>
          </cell>
          <cell r="S189">
            <v>20387.8242604098</v>
          </cell>
          <cell r="T189">
            <v>20143.84641313402</v>
          </cell>
          <cell r="U189">
            <v>21734.125381985377</v>
          </cell>
          <cell r="V189">
            <v>23049.09895025782</v>
          </cell>
        </row>
        <row r="190">
          <cell r="A190" t="str">
            <v>Acidifying Potential_Austria</v>
          </cell>
          <cell r="B190" t="str">
            <v>EU15</v>
          </cell>
          <cell r="C190" t="str">
            <v>Acidifying Potential</v>
          </cell>
          <cell r="D190" t="str">
            <v>Mg Acidifying Potential Eq</v>
          </cell>
          <cell r="E190">
            <v>12</v>
          </cell>
          <cell r="F190" t="str">
            <v>Energy Industries (Power Production 1A1a)</v>
          </cell>
          <cell r="G190">
            <v>1.1</v>
          </cell>
          <cell r="H190" t="str">
            <v>AT</v>
          </cell>
          <cell r="I190" t="str">
            <v>Austria</v>
          </cell>
          <cell r="J190">
            <v>618.3317207005742</v>
          </cell>
          <cell r="K190">
            <v>542.7742028516451</v>
          </cell>
          <cell r="L190">
            <v>389.181445999644</v>
          </cell>
          <cell r="M190">
            <v>386.8005987442585</v>
          </cell>
          <cell r="N190">
            <v>303.0655919851184</v>
          </cell>
          <cell r="O190">
            <v>368.60760605347855</v>
          </cell>
          <cell r="P190">
            <v>302.5736327350038</v>
          </cell>
          <cell r="Q190">
            <v>348.46152145248556</v>
          </cell>
          <cell r="R190">
            <v>270.9433255238692</v>
          </cell>
          <cell r="S190">
            <v>287.79118081528486</v>
          </cell>
          <cell r="T190">
            <v>287.25105627661827</v>
          </cell>
          <cell r="U190">
            <v>346.662813175056</v>
          </cell>
          <cell r="V190">
            <v>368.88305867726564</v>
          </cell>
        </row>
        <row r="191">
          <cell r="A191" t="str">
            <v>Acidifying Potential_Belgium</v>
          </cell>
          <cell r="B191" t="str">
            <v>EU15</v>
          </cell>
          <cell r="C191" t="str">
            <v>Acidifying Potential</v>
          </cell>
          <cell r="D191" t="str">
            <v>Mg Acidifying Potential Eq</v>
          </cell>
          <cell r="E191">
            <v>12</v>
          </cell>
          <cell r="F191" t="str">
            <v>Energy Industries (Power Production 1A1a)</v>
          </cell>
          <cell r="G191">
            <v>1.1</v>
          </cell>
          <cell r="H191" t="str">
            <v>BE</v>
          </cell>
          <cell r="I191" t="str">
            <v>Belgium</v>
          </cell>
          <cell r="J191">
            <v>4234.7148640613</v>
          </cell>
          <cell r="K191">
            <v>3076.8724023619357</v>
          </cell>
          <cell r="L191">
            <v>2857.576907234305</v>
          </cell>
          <cell r="M191">
            <v>2673.3652136600986</v>
          </cell>
          <cell r="N191">
            <v>2717.1220192326605</v>
          </cell>
          <cell r="O191">
            <v>3592.02396166085</v>
          </cell>
          <cell r="P191">
            <v>2351.127100309137</v>
          </cell>
          <cell r="Q191">
            <v>2049.100860389001</v>
          </cell>
          <cell r="R191">
            <v>2043.155385101644</v>
          </cell>
          <cell r="S191">
            <v>1243.7339190403138</v>
          </cell>
          <cell r="T191">
            <v>1901.3909362469499</v>
          </cell>
          <cell r="U191">
            <v>1616.5114187524318</v>
          </cell>
          <cell r="V191">
            <v>1404.222018762432</v>
          </cell>
        </row>
        <row r="192">
          <cell r="A192" t="str">
            <v>Acidifying Potential_Denmark</v>
          </cell>
          <cell r="B192" t="str">
            <v>EU15</v>
          </cell>
          <cell r="C192" t="str">
            <v>Acidifying Potential</v>
          </cell>
          <cell r="D192" t="str">
            <v>Mg Acidifying Potential Eq</v>
          </cell>
          <cell r="E192">
            <v>12</v>
          </cell>
          <cell r="F192" t="str">
            <v>Energy Industries (Power Production 1A1a)</v>
          </cell>
          <cell r="G192">
            <v>1.1</v>
          </cell>
          <cell r="H192" t="str">
            <v>DK</v>
          </cell>
          <cell r="I192" t="str">
            <v>Denmark</v>
          </cell>
          <cell r="J192">
            <v>5932.5893084628</v>
          </cell>
          <cell r="K192">
            <v>8643.578857332619</v>
          </cell>
          <cell r="L192">
            <v>6268.900696410123</v>
          </cell>
          <cell r="M192">
            <v>5334.823249712732</v>
          </cell>
          <cell r="N192">
            <v>5421.627556656396</v>
          </cell>
          <cell r="O192">
            <v>5074.6350103999675</v>
          </cell>
          <cell r="P192">
            <v>7090.352873629711</v>
          </cell>
          <cell r="Q192">
            <v>4037.5357361926826</v>
          </cell>
          <cell r="R192">
            <v>3080.9892781164526</v>
          </cell>
          <cell r="S192">
            <v>2249.635889533786</v>
          </cell>
          <cell r="T192">
            <v>1318.7773128432236</v>
          </cell>
          <cell r="U192">
            <v>1275.020112843571</v>
          </cell>
          <cell r="V192">
            <v>1287.9902542056916</v>
          </cell>
        </row>
        <row r="193">
          <cell r="A193" t="str">
            <v>Acidifying Potential_Finland</v>
          </cell>
          <cell r="B193" t="str">
            <v>EU15</v>
          </cell>
          <cell r="C193" t="str">
            <v>Acidifying Potential</v>
          </cell>
          <cell r="D193" t="str">
            <v>Mg Acidifying Potential Eq</v>
          </cell>
          <cell r="E193">
            <v>12</v>
          </cell>
          <cell r="F193" t="str">
            <v>Energy Industries (Power Production 1A1a)</v>
          </cell>
          <cell r="G193">
            <v>1.1</v>
          </cell>
          <cell r="H193" t="str">
            <v>FI</v>
          </cell>
          <cell r="I193" t="str">
            <v>Finland</v>
          </cell>
          <cell r="J193">
            <v>3018.0706339999997</v>
          </cell>
          <cell r="K193">
            <v>2784.103241</v>
          </cell>
          <cell r="L193">
            <v>2174.864111</v>
          </cell>
          <cell r="M193">
            <v>2301.0869359999997</v>
          </cell>
          <cell r="N193">
            <v>2360.597805</v>
          </cell>
          <cell r="O193">
            <v>1680.7065069999999</v>
          </cell>
          <cell r="P193">
            <v>2195.516286</v>
          </cell>
          <cell r="Q193">
            <v>2023.913027</v>
          </cell>
          <cell r="R193">
            <v>1834.2391149999999</v>
          </cell>
          <cell r="S193">
            <v>1626.6304209999998</v>
          </cell>
          <cell r="T193">
            <v>1435.0543349999998</v>
          </cell>
          <cell r="U193">
            <v>2300.90215146</v>
          </cell>
          <cell r="V193">
            <v>2204.83014311</v>
          </cell>
        </row>
        <row r="194">
          <cell r="A194" t="str">
            <v>Acidifying Potential_France</v>
          </cell>
          <cell r="B194" t="str">
            <v>EU15</v>
          </cell>
          <cell r="C194" t="str">
            <v>Acidifying Potential</v>
          </cell>
          <cell r="D194" t="str">
            <v>Mg Acidifying Potential Eq</v>
          </cell>
          <cell r="E194">
            <v>12</v>
          </cell>
          <cell r="F194" t="str">
            <v>Energy Industries (Power Production 1A1a)</v>
          </cell>
          <cell r="G194">
            <v>1.1</v>
          </cell>
          <cell r="H194" t="str">
            <v>FR</v>
          </cell>
          <cell r="I194" t="str">
            <v>France</v>
          </cell>
          <cell r="J194">
            <v>13173.088156220701</v>
          </cell>
          <cell r="K194">
            <v>17297.152349303</v>
          </cell>
          <cell r="L194">
            <v>12970.8186784399</v>
          </cell>
          <cell r="M194">
            <v>8884.1664560268</v>
          </cell>
          <cell r="N194">
            <v>8254.8944731299</v>
          </cell>
          <cell r="O194">
            <v>8828.8150799449</v>
          </cell>
          <cell r="P194">
            <v>9187.142561557699</v>
          </cell>
          <cell r="Q194">
            <v>7376.300720516399</v>
          </cell>
          <cell r="R194">
            <v>9659.8014658266</v>
          </cell>
          <cell r="S194">
            <v>7504.6276127698</v>
          </cell>
          <cell r="T194">
            <v>7034.1525577223</v>
          </cell>
          <cell r="U194">
            <v>5304.709361887701</v>
          </cell>
          <cell r="V194">
            <v>5402.0207438295</v>
          </cell>
        </row>
        <row r="195">
          <cell r="A195" t="str">
            <v>Acidifying Potential_Germany</v>
          </cell>
          <cell r="B195" t="str">
            <v>EU15</v>
          </cell>
          <cell r="C195" t="str">
            <v>Acidifying Potential</v>
          </cell>
          <cell r="D195" t="str">
            <v>Mg Acidifying Potential Eq</v>
          </cell>
          <cell r="E195">
            <v>12</v>
          </cell>
          <cell r="F195" t="str">
            <v>Energy Industries (Power Production 1A1a)</v>
          </cell>
          <cell r="G195">
            <v>1.1</v>
          </cell>
          <cell r="H195" t="str">
            <v>DE</v>
          </cell>
          <cell r="I195" t="str">
            <v>Germany</v>
          </cell>
          <cell r="J195">
            <v>86133.83407293056</v>
          </cell>
          <cell r="K195">
            <v>69125.09001990591</v>
          </cell>
          <cell r="L195">
            <v>60994.985739144366</v>
          </cell>
          <cell r="M195">
            <v>54555.226075202765</v>
          </cell>
          <cell r="N195">
            <v>48879.27285006771</v>
          </cell>
          <cell r="O195">
            <v>38942.81050754081</v>
          </cell>
          <cell r="P195">
            <v>25709.430392260856</v>
          </cell>
          <cell r="Q195">
            <v>18651.76122571612</v>
          </cell>
          <cell r="R195">
            <v>14966.737842513143</v>
          </cell>
          <cell r="S195">
            <v>13104.143821021638</v>
          </cell>
          <cell r="T195">
            <v>12392.879410273374</v>
          </cell>
          <cell r="U195">
            <v>12627.247366713515</v>
          </cell>
          <cell r="V195">
            <v>12995.619249074558</v>
          </cell>
        </row>
        <row r="196">
          <cell r="A196" t="str">
            <v>Acidifying Potential_Greece</v>
          </cell>
          <cell r="B196" t="str">
            <v>EU15</v>
          </cell>
          <cell r="C196" t="str">
            <v>Acidifying Potential</v>
          </cell>
          <cell r="D196" t="str">
            <v>Mg Acidifying Potential Eq</v>
          </cell>
          <cell r="E196">
            <v>12</v>
          </cell>
          <cell r="F196" t="str">
            <v>Energy Industries (Power Production 1A1a)</v>
          </cell>
          <cell r="G196">
            <v>1.1</v>
          </cell>
          <cell r="H196" t="str">
            <v>GR</v>
          </cell>
          <cell r="I196" t="str">
            <v>Greece</v>
          </cell>
          <cell r="J196">
            <v>9966.74774907709</v>
          </cell>
          <cell r="K196">
            <v>11214.696060370197</v>
          </cell>
          <cell r="L196">
            <v>12031.289002076604</v>
          </cell>
          <cell r="M196">
            <v>12533.00480282523</v>
          </cell>
          <cell r="N196">
            <v>12689.45105613496</v>
          </cell>
          <cell r="O196">
            <v>13489.938027128259</v>
          </cell>
          <cell r="P196">
            <v>12784.382673966007</v>
          </cell>
          <cell r="Q196">
            <v>12587.130306203286</v>
          </cell>
          <cell r="R196">
            <v>12370.843249017486</v>
          </cell>
          <cell r="S196">
            <v>13012.628549050198</v>
          </cell>
          <cell r="T196">
            <v>11846.41027596089</v>
          </cell>
          <cell r="U196">
            <v>12382.628404574036</v>
          </cell>
          <cell r="V196">
            <v>12382.628404574036</v>
          </cell>
        </row>
        <row r="197">
          <cell r="A197" t="str">
            <v>Acidifying Potential_Ireland</v>
          </cell>
          <cell r="B197" t="str">
            <v>EU15</v>
          </cell>
          <cell r="C197" t="str">
            <v>Acidifying Potential</v>
          </cell>
          <cell r="D197" t="str">
            <v>Mg Acidifying Potential Eq</v>
          </cell>
          <cell r="E197">
            <v>12</v>
          </cell>
          <cell r="F197" t="str">
            <v>Energy Industries (Power Production 1A1a)</v>
          </cell>
          <cell r="G197">
            <v>1.1</v>
          </cell>
          <cell r="H197" t="str">
            <v>IE</v>
          </cell>
          <cell r="I197" t="str">
            <v>Ireland</v>
          </cell>
          <cell r="J197">
            <v>4207.675738330592</v>
          </cell>
          <cell r="K197">
            <v>4271.514639917593</v>
          </cell>
          <cell r="L197">
            <v>4148.715517874485</v>
          </cell>
          <cell r="M197">
            <v>3729.3236819539106</v>
          </cell>
          <cell r="N197">
            <v>3939.6707741335767</v>
          </cell>
          <cell r="O197">
            <v>3763.26410135234</v>
          </cell>
          <cell r="P197">
            <v>3461.3103336875347</v>
          </cell>
          <cell r="Q197">
            <v>3849.2056562017133</v>
          </cell>
          <cell r="R197">
            <v>4160.265985300835</v>
          </cell>
          <cell r="S197">
            <v>4041.339625512745</v>
          </cell>
          <cell r="T197">
            <v>3359.59989577048</v>
          </cell>
          <cell r="U197">
            <v>3292.25813428</v>
          </cell>
          <cell r="V197">
            <v>2731.44291842</v>
          </cell>
        </row>
        <row r="198">
          <cell r="A198" t="str">
            <v>Acidifying Potential_Italy</v>
          </cell>
          <cell r="B198" t="str">
            <v>EU15</v>
          </cell>
          <cell r="C198" t="str">
            <v>Acidifying Potential</v>
          </cell>
          <cell r="D198" t="str">
            <v>Mg Acidifying Potential Eq</v>
          </cell>
          <cell r="E198">
            <v>12</v>
          </cell>
          <cell r="F198" t="str">
            <v>Energy Industries (Power Production 1A1a)</v>
          </cell>
          <cell r="G198">
            <v>1.1</v>
          </cell>
          <cell r="H198" t="str">
            <v>IT</v>
          </cell>
          <cell r="I198" t="str">
            <v>Italy</v>
          </cell>
          <cell r="J198">
            <v>31811.921077898245</v>
          </cell>
          <cell r="K198">
            <v>29697.11676410163</v>
          </cell>
          <cell r="L198">
            <v>27196.329274961903</v>
          </cell>
          <cell r="M198">
            <v>25020.00510554667</v>
          </cell>
          <cell r="N198">
            <v>24486.733857730713</v>
          </cell>
          <cell r="O198">
            <v>24585.39341282215</v>
          </cell>
          <cell r="P198">
            <v>23137.21189927466</v>
          </cell>
          <cell r="Q198">
            <v>21143.89035701544</v>
          </cell>
          <cell r="R198">
            <v>19310.730989304036</v>
          </cell>
          <cell r="S198">
            <v>16490.04022778829</v>
          </cell>
          <cell r="T198">
            <v>13722.807391248913</v>
          </cell>
          <cell r="U198">
            <v>12774.427992185912</v>
          </cell>
          <cell r="V198">
            <v>12774.427992185914</v>
          </cell>
        </row>
        <row r="199">
          <cell r="A199" t="str">
            <v>Acidifying Potential_Netherlands</v>
          </cell>
          <cell r="B199" t="str">
            <v>EU15</v>
          </cell>
          <cell r="C199" t="str">
            <v>Acidifying Potential</v>
          </cell>
          <cell r="D199" t="str">
            <v>Mg Acidifying Potential Eq</v>
          </cell>
          <cell r="E199">
            <v>12</v>
          </cell>
          <cell r="F199" t="str">
            <v>Energy Industries (Power Production 1A1a)</v>
          </cell>
          <cell r="G199">
            <v>1.1</v>
          </cell>
          <cell r="H199" t="str">
            <v>NL</v>
          </cell>
          <cell r="I199" t="str">
            <v>Netherlands</v>
          </cell>
          <cell r="J199">
            <v>3080.703078494755</v>
          </cell>
          <cell r="K199">
            <v>2091.91716029681</v>
          </cell>
          <cell r="L199">
            <v>1917.8121535010453</v>
          </cell>
          <cell r="M199">
            <v>1700.5714922752013</v>
          </cell>
          <cell r="N199">
            <v>1433.7822137591616</v>
          </cell>
          <cell r="O199">
            <v>1815.5782995651102</v>
          </cell>
          <cell r="P199">
            <v>1372.215228838759</v>
          </cell>
          <cell r="Q199">
            <v>1334.9960910350628</v>
          </cell>
          <cell r="R199">
            <v>1275.891395035796</v>
          </cell>
          <cell r="S199">
            <v>1580.446129384945</v>
          </cell>
          <cell r="T199">
            <v>1604.0330976895732</v>
          </cell>
          <cell r="U199">
            <v>1456.6534307485483</v>
          </cell>
          <cell r="V199">
            <v>1541.295034853647</v>
          </cell>
        </row>
        <row r="200">
          <cell r="A200" t="str">
            <v>Acidifying Potential_Portugal</v>
          </cell>
          <cell r="B200" t="str">
            <v>EU15</v>
          </cell>
          <cell r="C200" t="str">
            <v>Acidifying Potential</v>
          </cell>
          <cell r="D200" t="str">
            <v>Mg Acidifying Potential Eq</v>
          </cell>
          <cell r="E200">
            <v>12</v>
          </cell>
          <cell r="F200" t="str">
            <v>Energy Industries (Power Production 1A1a)</v>
          </cell>
          <cell r="G200">
            <v>1.1</v>
          </cell>
          <cell r="H200" t="str">
            <v>PT</v>
          </cell>
          <cell r="I200" t="str">
            <v>Portugal</v>
          </cell>
          <cell r="J200">
            <v>7040.857101897975</v>
          </cell>
          <cell r="K200">
            <v>7123.658958906481</v>
          </cell>
          <cell r="L200">
            <v>8999.118815095553</v>
          </cell>
          <cell r="M200">
            <v>7107.299559390043</v>
          </cell>
          <cell r="N200">
            <v>5892.9275142475135</v>
          </cell>
          <cell r="O200">
            <v>7173.570069270928</v>
          </cell>
          <cell r="P200">
            <v>5143.937421889505</v>
          </cell>
          <cell r="Q200">
            <v>5393.228737044631</v>
          </cell>
          <cell r="R200">
            <v>6643.540225034458</v>
          </cell>
          <cell r="S200">
            <v>7058.5855915538505</v>
          </cell>
          <cell r="T200">
            <v>6149.906181460833</v>
          </cell>
          <cell r="U200">
            <v>6001.889460703211</v>
          </cell>
          <cell r="V200">
            <v>6329.6589535271905</v>
          </cell>
        </row>
        <row r="201">
          <cell r="A201" t="str">
            <v>Acidifying Potential_Spain</v>
          </cell>
          <cell r="B201" t="str">
            <v>EU15</v>
          </cell>
          <cell r="C201" t="str">
            <v>Acidifying Potential</v>
          </cell>
          <cell r="D201" t="str">
            <v>Mg Acidifying Potential Eq</v>
          </cell>
          <cell r="E201">
            <v>12</v>
          </cell>
          <cell r="F201" t="str">
            <v>Energy Industries (Power Production 1A1a)</v>
          </cell>
          <cell r="G201">
            <v>1.1</v>
          </cell>
          <cell r="H201" t="str">
            <v>ES</v>
          </cell>
          <cell r="I201" t="str">
            <v>Spain</v>
          </cell>
          <cell r="J201">
            <v>50557.559424643296</v>
          </cell>
          <cell r="K201">
            <v>50070.74144299173</v>
          </cell>
          <cell r="L201">
            <v>49932.869320174796</v>
          </cell>
          <cell r="M201">
            <v>45255.623206951655</v>
          </cell>
          <cell r="N201">
            <v>42917.41346595799</v>
          </cell>
          <cell r="O201">
            <v>38937.37808680044</v>
          </cell>
          <cell r="P201">
            <v>34470.11155930661</v>
          </cell>
          <cell r="Q201">
            <v>40672.95414927318</v>
          </cell>
          <cell r="R201">
            <v>36597.275097480124</v>
          </cell>
          <cell r="S201">
            <v>38830.11273494402</v>
          </cell>
          <cell r="T201">
            <v>36932.19022930666</v>
          </cell>
          <cell r="U201">
            <v>35270.73553101202</v>
          </cell>
          <cell r="V201">
            <v>40510.095981701925</v>
          </cell>
        </row>
        <row r="202">
          <cell r="A202" t="str">
            <v>Acidifying Potential_Sweden</v>
          </cell>
          <cell r="B202" t="str">
            <v>EU15</v>
          </cell>
          <cell r="C202" t="str">
            <v>Acidifying Potential</v>
          </cell>
          <cell r="D202" t="str">
            <v>Mg Acidifying Potential Eq</v>
          </cell>
          <cell r="E202">
            <v>12</v>
          </cell>
          <cell r="F202" t="str">
            <v>Energy Industries (Power Production 1A1a)</v>
          </cell>
          <cell r="G202">
            <v>1.1</v>
          </cell>
          <cell r="H202" t="str">
            <v>SE</v>
          </cell>
          <cell r="I202" t="str">
            <v>Sweden</v>
          </cell>
          <cell r="J202">
            <v>836.3634868080633</v>
          </cell>
          <cell r="K202">
            <v>683.1974935437078</v>
          </cell>
          <cell r="L202">
            <v>665.587723693222</v>
          </cell>
          <cell r="M202">
            <v>691.1110216369036</v>
          </cell>
          <cell r="N202">
            <v>697.8794729192829</v>
          </cell>
          <cell r="O202">
            <v>699.551393991817</v>
          </cell>
          <cell r="P202">
            <v>1048.1352022483663</v>
          </cell>
          <cell r="Q202">
            <v>695.7443541068527</v>
          </cell>
          <cell r="R202">
            <v>778.0653047052773</v>
          </cell>
          <cell r="S202">
            <v>626.3288754224158</v>
          </cell>
          <cell r="T202">
            <v>521.2195271365184</v>
          </cell>
          <cell r="U202">
            <v>671.8636822249017</v>
          </cell>
          <cell r="V202">
            <v>749.7256274040736</v>
          </cell>
        </row>
        <row r="203">
          <cell r="A203" t="str">
            <v>Acidifying Potential_United Kingdom</v>
          </cell>
          <cell r="B203" t="str">
            <v>EU15</v>
          </cell>
          <cell r="C203" t="str">
            <v>Acidifying Potential</v>
          </cell>
          <cell r="D203" t="str">
            <v>Mg Acidifying Potential Eq</v>
          </cell>
          <cell r="E203">
            <v>12</v>
          </cell>
          <cell r="F203" t="str">
            <v>Energy Industries (Power Production 1A1a)</v>
          </cell>
          <cell r="G203">
            <v>1.1</v>
          </cell>
          <cell r="H203" t="str">
            <v>GB</v>
          </cell>
          <cell r="I203" t="str">
            <v>United Kingdom</v>
          </cell>
          <cell r="J203">
            <v>102069.87633694822</v>
          </cell>
          <cell r="K203">
            <v>94082.28585751138</v>
          </cell>
          <cell r="L203">
            <v>90665.7653784755</v>
          </cell>
          <cell r="M203">
            <v>77445.51677457489</v>
          </cell>
          <cell r="N203">
            <v>66515.55676991964</v>
          </cell>
          <cell r="O203">
            <v>60490.089260100256</v>
          </cell>
          <cell r="P203">
            <v>51029.46047207439</v>
          </cell>
          <cell r="Q203">
            <v>40119.67855360837</v>
          </cell>
          <cell r="R203">
            <v>41434.763142641</v>
          </cell>
          <cell r="S203">
            <v>31615.81434818146</v>
          </cell>
          <cell r="T203">
            <v>33603.96417676476</v>
          </cell>
          <cell r="U203">
            <v>31409.247441196843</v>
          </cell>
          <cell r="V203">
            <v>29509.158244102488</v>
          </cell>
        </row>
        <row r="204">
          <cell r="A204" t="str">
            <v>CH4_Austria</v>
          </cell>
          <cell r="B204" t="str">
            <v>EU15</v>
          </cell>
          <cell r="C204" t="str">
            <v>CH4</v>
          </cell>
          <cell r="D204" t="str">
            <v>Mg</v>
          </cell>
          <cell r="E204">
            <v>12</v>
          </cell>
          <cell r="F204" t="str">
            <v>Energy Industries (Power Production 1A1a)</v>
          </cell>
          <cell r="G204">
            <v>1.1</v>
          </cell>
          <cell r="H204" t="str">
            <v>AT</v>
          </cell>
          <cell r="I204" t="str">
            <v>Austria</v>
          </cell>
          <cell r="J204">
            <v>145.0214655974507</v>
          </cell>
          <cell r="K204">
            <v>164.06193884195912</v>
          </cell>
          <cell r="L204">
            <v>150.67883061056585</v>
          </cell>
          <cell r="M204">
            <v>155.37121408459504</v>
          </cell>
          <cell r="N204">
            <v>148.30535624760654</v>
          </cell>
          <cell r="O204">
            <v>151.55702359752573</v>
          </cell>
          <cell r="P204">
            <v>176.61173691929125</v>
          </cell>
          <cell r="Q204">
            <v>189.88875145555113</v>
          </cell>
          <cell r="R204">
            <v>179.9828345372443</v>
          </cell>
          <cell r="S204">
            <v>160.5637987129423</v>
          </cell>
          <cell r="T204">
            <v>163.48063100592148</v>
          </cell>
          <cell r="U204">
            <v>181.2114912741569</v>
          </cell>
          <cell r="V204">
            <v>247.20676588410734</v>
          </cell>
        </row>
        <row r="205">
          <cell r="A205" t="str">
            <v>CH4_Belgium</v>
          </cell>
          <cell r="B205" t="str">
            <v>EU15</v>
          </cell>
          <cell r="C205" t="str">
            <v>CH4</v>
          </cell>
          <cell r="D205" t="str">
            <v>Mg</v>
          </cell>
          <cell r="E205">
            <v>12</v>
          </cell>
          <cell r="F205" t="str">
            <v>Energy Industries (Power Production 1A1a)</v>
          </cell>
          <cell r="G205">
            <v>1.1</v>
          </cell>
          <cell r="H205" t="str">
            <v>BE</v>
          </cell>
          <cell r="I205" t="str">
            <v>Belgium</v>
          </cell>
          <cell r="J205">
            <v>141.869906</v>
          </cell>
          <cell r="K205">
            <v>146.56138345699998</v>
          </cell>
          <cell r="L205">
            <v>139.58380713000003</v>
          </cell>
          <cell r="M205">
            <v>139.62969449999997</v>
          </cell>
          <cell r="N205">
            <v>201.2497559</v>
          </cell>
          <cell r="O205">
            <v>251.35116579</v>
          </cell>
          <cell r="P205">
            <v>280.93482331999996</v>
          </cell>
          <cell r="Q205">
            <v>266.55037389999995</v>
          </cell>
          <cell r="R205">
            <v>350.8810566</v>
          </cell>
          <cell r="S205">
            <v>287.1951525</v>
          </cell>
          <cell r="T205">
            <v>359.0496108</v>
          </cell>
          <cell r="U205">
            <v>355.6766335</v>
          </cell>
          <cell r="V205">
            <v>371.9364787</v>
          </cell>
        </row>
        <row r="206">
          <cell r="A206" t="str">
            <v>CH4_Denmark</v>
          </cell>
          <cell r="B206" t="str">
            <v>EU15</v>
          </cell>
          <cell r="C206" t="str">
            <v>CH4</v>
          </cell>
          <cell r="D206" t="str">
            <v>Mg</v>
          </cell>
          <cell r="E206">
            <v>12</v>
          </cell>
          <cell r="F206" t="str">
            <v>Energy Industries (Power Production 1A1a)</v>
          </cell>
          <cell r="G206">
            <v>1.1</v>
          </cell>
          <cell r="H206" t="str">
            <v>DK</v>
          </cell>
          <cell r="I206" t="str">
            <v>Denmark</v>
          </cell>
          <cell r="J206">
            <v>977.8070000000001</v>
          </cell>
          <cell r="K206">
            <v>1336.451</v>
          </cell>
          <cell r="L206">
            <v>1577.543</v>
          </cell>
          <cell r="M206">
            <v>2338.7709999999997</v>
          </cell>
          <cell r="N206">
            <v>6155.412</v>
          </cell>
          <cell r="O206">
            <v>11263.993999999999</v>
          </cell>
          <cell r="P206">
            <v>14824.488000000001</v>
          </cell>
          <cell r="Q206">
            <v>14214.201</v>
          </cell>
          <cell r="R206">
            <v>16760.31</v>
          </cell>
          <cell r="S206">
            <v>15345.905000000002</v>
          </cell>
          <cell r="T206">
            <v>14770.33</v>
          </cell>
          <cell r="U206">
            <v>16019.216</v>
          </cell>
          <cell r="V206">
            <v>16005.46</v>
          </cell>
        </row>
        <row r="207">
          <cell r="A207" t="str">
            <v>CH4_Finland</v>
          </cell>
          <cell r="B207" t="str">
            <v>EU15</v>
          </cell>
          <cell r="C207" t="str">
            <v>CH4</v>
          </cell>
          <cell r="D207" t="str">
            <v>Mg</v>
          </cell>
          <cell r="E207">
            <v>12</v>
          </cell>
          <cell r="F207" t="str">
            <v>Energy Industries (Power Production 1A1a)</v>
          </cell>
          <cell r="G207">
            <v>1.1</v>
          </cell>
          <cell r="H207" t="str">
            <v>FI</v>
          </cell>
          <cell r="I207" t="str">
            <v>Finland</v>
          </cell>
          <cell r="J207">
            <v>963</v>
          </cell>
          <cell r="K207">
            <v>1109</v>
          </cell>
          <cell r="L207">
            <v>1033</v>
          </cell>
          <cell r="M207">
            <v>1213</v>
          </cell>
          <cell r="N207">
            <v>1520</v>
          </cell>
          <cell r="O207">
            <v>1411</v>
          </cell>
          <cell r="P207">
            <v>1619</v>
          </cell>
          <cell r="Q207">
            <v>1486</v>
          </cell>
          <cell r="R207">
            <v>1355</v>
          </cell>
          <cell r="S207">
            <v>1131</v>
          </cell>
          <cell r="T207">
            <v>1166</v>
          </cell>
          <cell r="U207">
            <v>1721</v>
          </cell>
          <cell r="V207">
            <v>2533</v>
          </cell>
        </row>
        <row r="208">
          <cell r="A208" t="str">
            <v>CH4_France</v>
          </cell>
          <cell r="B208" t="str">
            <v>EU15</v>
          </cell>
          <cell r="C208" t="str">
            <v>CH4</v>
          </cell>
          <cell r="D208" t="str">
            <v>Mg</v>
          </cell>
          <cell r="E208">
            <v>12</v>
          </cell>
          <cell r="F208" t="str">
            <v>Energy Industries (Power Production 1A1a)</v>
          </cell>
          <cell r="G208">
            <v>1.1</v>
          </cell>
          <cell r="H208" t="str">
            <v>FR</v>
          </cell>
          <cell r="I208" t="str">
            <v>France</v>
          </cell>
          <cell r="J208">
            <v>5013.34</v>
          </cell>
          <cell r="K208">
            <v>5552.17</v>
          </cell>
          <cell r="L208">
            <v>5924.95</v>
          </cell>
          <cell r="M208">
            <v>6263.99</v>
          </cell>
          <cell r="N208">
            <v>6328.09</v>
          </cell>
          <cell r="O208">
            <v>6364.42</v>
          </cell>
          <cell r="P208">
            <v>6550.18</v>
          </cell>
          <cell r="Q208">
            <v>6624.06</v>
          </cell>
          <cell r="R208">
            <v>6797.73</v>
          </cell>
          <cell r="S208">
            <v>7382.56</v>
          </cell>
          <cell r="T208">
            <v>7681.82</v>
          </cell>
          <cell r="U208">
            <v>7860.22</v>
          </cell>
          <cell r="V208">
            <v>8116.69</v>
          </cell>
        </row>
        <row r="209">
          <cell r="A209" t="str">
            <v>CH4_Germany</v>
          </cell>
          <cell r="B209" t="str">
            <v>EU15</v>
          </cell>
          <cell r="C209" t="str">
            <v>CH4</v>
          </cell>
          <cell r="D209" t="str">
            <v>Mg</v>
          </cell>
          <cell r="E209">
            <v>12</v>
          </cell>
          <cell r="F209" t="str">
            <v>Energy Industries (Power Production 1A1a)</v>
          </cell>
          <cell r="G209">
            <v>1.1</v>
          </cell>
          <cell r="H209" t="str">
            <v>DE</v>
          </cell>
          <cell r="I209" t="str">
            <v>Germany</v>
          </cell>
          <cell r="J209">
            <v>6358.347</v>
          </cell>
          <cell r="K209">
            <v>5968.7615</v>
          </cell>
          <cell r="L209">
            <v>5580.910400000001</v>
          </cell>
          <cell r="M209">
            <v>5284.6962</v>
          </cell>
          <cell r="N209">
            <v>5206.92</v>
          </cell>
          <cell r="O209">
            <v>4740.687083700001</v>
          </cell>
          <cell r="P209">
            <v>4823.243773900001</v>
          </cell>
          <cell r="Q209">
            <v>4541.7563434</v>
          </cell>
          <cell r="R209">
            <v>4590.643764</v>
          </cell>
          <cell r="S209">
            <v>4457.4407093</v>
          </cell>
          <cell r="T209">
            <v>4535.453267100001</v>
          </cell>
          <cell r="U209">
            <v>4602.8698927</v>
          </cell>
          <cell r="V209">
            <v>4729.9843012</v>
          </cell>
        </row>
        <row r="210">
          <cell r="A210" t="str">
            <v>CH4_Greece</v>
          </cell>
          <cell r="B210" t="str">
            <v>EU15</v>
          </cell>
          <cell r="C210" t="str">
            <v>CH4</v>
          </cell>
          <cell r="D210" t="str">
            <v>Mg</v>
          </cell>
          <cell r="E210">
            <v>12</v>
          </cell>
          <cell r="F210" t="str">
            <v>Energy Industries (Power Production 1A1a)</v>
          </cell>
          <cell r="G210">
            <v>1.1</v>
          </cell>
          <cell r="H210" t="str">
            <v>GR</v>
          </cell>
          <cell r="I210" t="str">
            <v>Greece</v>
          </cell>
          <cell r="J210">
            <v>289</v>
          </cell>
          <cell r="K210">
            <v>282</v>
          </cell>
          <cell r="L210">
            <v>301</v>
          </cell>
          <cell r="M210">
            <v>296</v>
          </cell>
          <cell r="N210">
            <v>304</v>
          </cell>
          <cell r="O210">
            <v>305</v>
          </cell>
          <cell r="P210">
            <v>308</v>
          </cell>
          <cell r="Q210">
            <v>312</v>
          </cell>
          <cell r="R210">
            <v>321</v>
          </cell>
          <cell r="S210">
            <v>318</v>
          </cell>
          <cell r="T210">
            <v>357</v>
          </cell>
          <cell r="U210">
            <v>350.17708666347204</v>
          </cell>
          <cell r="V210">
            <v>351.5757211565254</v>
          </cell>
        </row>
        <row r="211">
          <cell r="A211" t="str">
            <v>CH4_Ireland</v>
          </cell>
          <cell r="B211" t="str">
            <v>EU15</v>
          </cell>
          <cell r="C211" t="str">
            <v>CH4</v>
          </cell>
          <cell r="D211" t="str">
            <v>Mg</v>
          </cell>
          <cell r="E211">
            <v>12</v>
          </cell>
          <cell r="F211" t="str">
            <v>Energy Industries (Power Production 1A1a)</v>
          </cell>
          <cell r="G211">
            <v>1.1</v>
          </cell>
          <cell r="H211" t="str">
            <v>IE</v>
          </cell>
          <cell r="I211" t="str">
            <v>Ireland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A212" t="str">
            <v>CH4_Italy</v>
          </cell>
          <cell r="B212" t="str">
            <v>EU15</v>
          </cell>
          <cell r="C212" t="str">
            <v>CH4</v>
          </cell>
          <cell r="D212" t="str">
            <v>Mg</v>
          </cell>
          <cell r="E212">
            <v>12</v>
          </cell>
          <cell r="F212" t="str">
            <v>Energy Industries (Power Production 1A1a)</v>
          </cell>
          <cell r="G212">
            <v>1.1</v>
          </cell>
          <cell r="H212" t="str">
            <v>IT</v>
          </cell>
          <cell r="I212" t="str">
            <v>Italy</v>
          </cell>
          <cell r="J212">
            <v>9759.291152390819</v>
          </cell>
          <cell r="K212">
            <v>9687.72517595976</v>
          </cell>
          <cell r="L212">
            <v>9748.61586189853</v>
          </cell>
          <cell r="M212">
            <v>9843.480500727801</v>
          </cell>
          <cell r="N212">
            <v>9190.07762205192</v>
          </cell>
          <cell r="O212">
            <v>11489.438555809062</v>
          </cell>
          <cell r="P212">
            <v>11690.591887873261</v>
          </cell>
          <cell r="Q212">
            <v>12146.028437695848</v>
          </cell>
          <cell r="R212">
            <v>6929.920342561801</v>
          </cell>
          <cell r="S212">
            <v>8262.934731913841</v>
          </cell>
          <cell r="T212">
            <v>8238.436414103251</v>
          </cell>
          <cell r="U212">
            <v>9108.8001701828</v>
          </cell>
          <cell r="V212">
            <v>14054.305993888</v>
          </cell>
        </row>
        <row r="213">
          <cell r="A213" t="str">
            <v>CH4_Luxembourg</v>
          </cell>
          <cell r="B213" t="str">
            <v>EU15</v>
          </cell>
          <cell r="C213" t="str">
            <v>CH4</v>
          </cell>
          <cell r="D213" t="str">
            <v>Mg</v>
          </cell>
          <cell r="E213">
            <v>12</v>
          </cell>
          <cell r="F213" t="str">
            <v>Energy Industries (Power Production 1A1a)</v>
          </cell>
          <cell r="G213">
            <v>1.1</v>
          </cell>
          <cell r="H213" t="str">
            <v>LU</v>
          </cell>
          <cell r="I213" t="str">
            <v>Luxembourg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</v>
          </cell>
          <cell r="O213">
            <v>2</v>
          </cell>
          <cell r="P213">
            <v>2</v>
          </cell>
          <cell r="Q213">
            <v>0</v>
          </cell>
          <cell r="R213">
            <v>1.442</v>
          </cell>
          <cell r="S213">
            <v>0</v>
          </cell>
          <cell r="T213">
            <v>5.356000000000001</v>
          </cell>
          <cell r="U213">
            <v>5.593</v>
          </cell>
          <cell r="V213">
            <v>5.593</v>
          </cell>
        </row>
        <row r="214">
          <cell r="A214" t="str">
            <v>CH4_Netherlands</v>
          </cell>
          <cell r="B214" t="str">
            <v>EU15</v>
          </cell>
          <cell r="C214" t="str">
            <v>CH4</v>
          </cell>
          <cell r="D214" t="str">
            <v>Mg</v>
          </cell>
          <cell r="E214">
            <v>12</v>
          </cell>
          <cell r="F214" t="str">
            <v>Energy Industries (Power Production 1A1a)</v>
          </cell>
          <cell r="G214">
            <v>1.1</v>
          </cell>
          <cell r="H214" t="str">
            <v>NL</v>
          </cell>
          <cell r="I214" t="str">
            <v>Netherlands</v>
          </cell>
          <cell r="J214">
            <v>490.50139979999994</v>
          </cell>
          <cell r="K214">
            <v>2900</v>
          </cell>
          <cell r="L214">
            <v>3400</v>
          </cell>
          <cell r="M214">
            <v>3000</v>
          </cell>
          <cell r="N214">
            <v>3400</v>
          </cell>
          <cell r="O214">
            <v>709.7491078600266</v>
          </cell>
          <cell r="P214">
            <v>1204.8127903859895</v>
          </cell>
          <cell r="Q214">
            <v>1249.0021125498336</v>
          </cell>
          <cell r="R214">
            <v>903.1481583755793</v>
          </cell>
          <cell r="S214">
            <v>3079.146340138454</v>
          </cell>
          <cell r="T214">
            <v>2955.6411243929597</v>
          </cell>
          <cell r="U214">
            <v>781.7750999999998</v>
          </cell>
          <cell r="V214">
            <v>798.9493258699999</v>
          </cell>
        </row>
        <row r="215">
          <cell r="A215" t="str">
            <v>CH4_Portugal</v>
          </cell>
          <cell r="B215" t="str">
            <v>EU15</v>
          </cell>
          <cell r="C215" t="str">
            <v>CH4</v>
          </cell>
          <cell r="D215" t="str">
            <v>Mg</v>
          </cell>
          <cell r="E215">
            <v>12</v>
          </cell>
          <cell r="F215" t="str">
            <v>Energy Industries (Power Production 1A1a)</v>
          </cell>
          <cell r="G215">
            <v>1.1</v>
          </cell>
          <cell r="H215" t="str">
            <v>PT</v>
          </cell>
          <cell r="I215" t="str">
            <v>Portugal</v>
          </cell>
          <cell r="J215">
            <v>126.37156556788631</v>
          </cell>
          <cell r="K215">
            <v>134.08662551177218</v>
          </cell>
          <cell r="L215">
            <v>160.65447944196862</v>
          </cell>
          <cell r="M215">
            <v>140.79439641902283</v>
          </cell>
          <cell r="N215">
            <v>130.18903625470367</v>
          </cell>
          <cell r="O215">
            <v>152.42601307674752</v>
          </cell>
          <cell r="P215">
            <v>117.65379631119521</v>
          </cell>
          <cell r="Q215">
            <v>125.58286048323677</v>
          </cell>
          <cell r="R215">
            <v>145.50721203112556</v>
          </cell>
          <cell r="S215">
            <v>177.58836222661904</v>
          </cell>
          <cell r="T215">
            <v>171.97039687298317</v>
          </cell>
          <cell r="U215">
            <v>168.29969218386705</v>
          </cell>
          <cell r="V215">
            <v>197.28807967428122</v>
          </cell>
        </row>
        <row r="216">
          <cell r="A216" t="str">
            <v>CH4_Spain</v>
          </cell>
          <cell r="B216" t="str">
            <v>EU15</v>
          </cell>
          <cell r="C216" t="str">
            <v>CH4</v>
          </cell>
          <cell r="D216" t="str">
            <v>Mg</v>
          </cell>
          <cell r="E216">
            <v>12</v>
          </cell>
          <cell r="F216" t="str">
            <v>Energy Industries (Power Production 1A1a)</v>
          </cell>
          <cell r="G216">
            <v>1.1</v>
          </cell>
          <cell r="H216" t="str">
            <v>ES</v>
          </cell>
          <cell r="I216" t="str">
            <v>Spain</v>
          </cell>
          <cell r="J216">
            <v>446.6359453700001</v>
          </cell>
          <cell r="K216">
            <v>455.06653271000005</v>
          </cell>
          <cell r="L216">
            <v>512.9069012800002</v>
          </cell>
          <cell r="M216">
            <v>467.07642792000024</v>
          </cell>
          <cell r="N216">
            <v>475.15767324000007</v>
          </cell>
          <cell r="O216">
            <v>520.0922576600002</v>
          </cell>
          <cell r="P216">
            <v>433.6047413700003</v>
          </cell>
          <cell r="Q216">
            <v>498.87875347000016</v>
          </cell>
          <cell r="R216">
            <v>511.71197713000026</v>
          </cell>
          <cell r="S216">
            <v>627.6057510200003</v>
          </cell>
          <cell r="T216">
            <v>670.2154540800003</v>
          </cell>
          <cell r="U216">
            <v>646.1816121100002</v>
          </cell>
          <cell r="V216">
            <v>854.3483410000002</v>
          </cell>
        </row>
        <row r="217">
          <cell r="A217" t="str">
            <v>CH4_Sweden</v>
          </cell>
          <cell r="B217" t="str">
            <v>EU15</v>
          </cell>
          <cell r="C217" t="str">
            <v>CH4</v>
          </cell>
          <cell r="D217" t="str">
            <v>Mg</v>
          </cell>
          <cell r="E217">
            <v>12</v>
          </cell>
          <cell r="F217" t="str">
            <v>Energy Industries (Power Production 1A1a)</v>
          </cell>
          <cell r="G217">
            <v>1.1</v>
          </cell>
          <cell r="H217" t="str">
            <v>SE</v>
          </cell>
          <cell r="I217" t="str">
            <v>Sweden</v>
          </cell>
          <cell r="J217">
            <v>1006.3633777585496</v>
          </cell>
          <cell r="K217">
            <v>1178.2671506439492</v>
          </cell>
          <cell r="L217">
            <v>1182.5138190061168</v>
          </cell>
          <cell r="M217">
            <v>1506.6953169051412</v>
          </cell>
          <cell r="N217">
            <v>1751.363709985936</v>
          </cell>
          <cell r="O217">
            <v>2009.456954169266</v>
          </cell>
          <cell r="P217">
            <v>2740.3144391927644</v>
          </cell>
          <cell r="Q217">
            <v>2312.1617691704396</v>
          </cell>
          <cell r="R217">
            <v>2450.56</v>
          </cell>
          <cell r="S217">
            <v>2505.1287441614304</v>
          </cell>
          <cell r="T217">
            <v>2443.8217640490643</v>
          </cell>
          <cell r="U217">
            <v>2916.2171673733974</v>
          </cell>
          <cell r="V217">
            <v>3093.733072746495</v>
          </cell>
        </row>
        <row r="218">
          <cell r="A218" t="str">
            <v>CH4_United Kingdom</v>
          </cell>
          <cell r="B218" t="str">
            <v>EU15</v>
          </cell>
          <cell r="C218" t="str">
            <v>CH4</v>
          </cell>
          <cell r="D218" t="str">
            <v>Mg</v>
          </cell>
          <cell r="E218">
            <v>12</v>
          </cell>
          <cell r="F218" t="str">
            <v>Energy Industries (Power Production 1A1a)</v>
          </cell>
          <cell r="G218">
            <v>1.1</v>
          </cell>
          <cell r="H218" t="str">
            <v>GB</v>
          </cell>
          <cell r="I218" t="str">
            <v>United Kingdom</v>
          </cell>
          <cell r="J218">
            <v>5534.324124127579</v>
          </cell>
          <cell r="K218">
            <v>6211.362408067474</v>
          </cell>
          <cell r="L218">
            <v>7617.534817279685</v>
          </cell>
          <cell r="M218">
            <v>9341.653787499474</v>
          </cell>
          <cell r="N218">
            <v>10346.48676387758</v>
          </cell>
          <cell r="O218">
            <v>11617.408540116632</v>
          </cell>
          <cell r="P218">
            <v>13603.56939359358</v>
          </cell>
          <cell r="Q218">
            <v>16210.236742094097</v>
          </cell>
          <cell r="R218">
            <v>18722.210356601543</v>
          </cell>
          <cell r="S218">
            <v>24175.632767911444</v>
          </cell>
          <cell r="T218">
            <v>28243.955163327</v>
          </cell>
          <cell r="U218">
            <v>30932.374482415147</v>
          </cell>
          <cell r="V218">
            <v>32891.37886869222</v>
          </cell>
        </row>
        <row r="219">
          <cell r="A219" t="str">
            <v>CO_Austria</v>
          </cell>
          <cell r="B219" t="str">
            <v>EU15</v>
          </cell>
          <cell r="C219" t="str">
            <v>CO</v>
          </cell>
          <cell r="D219" t="str">
            <v>Mg</v>
          </cell>
          <cell r="E219">
            <v>12</v>
          </cell>
          <cell r="F219" t="str">
            <v>Energy Industries (Power Production 1A1a)</v>
          </cell>
          <cell r="G219">
            <v>1.1</v>
          </cell>
          <cell r="H219" t="str">
            <v>AT</v>
          </cell>
          <cell r="I219" t="str">
            <v>Austria</v>
          </cell>
          <cell r="J219">
            <v>664.822431</v>
          </cell>
          <cell r="K219">
            <v>804.738577</v>
          </cell>
          <cell r="L219">
            <v>1028.273913</v>
          </cell>
          <cell r="M219">
            <v>903.267763</v>
          </cell>
          <cell r="N219">
            <v>942.009659</v>
          </cell>
          <cell r="O219">
            <v>1088.8902209999999</v>
          </cell>
          <cell r="P219">
            <v>1271.597352</v>
          </cell>
          <cell r="Q219">
            <v>1044.194522</v>
          </cell>
          <cell r="R219">
            <v>1162.006253</v>
          </cell>
          <cell r="S219">
            <v>2045.938424</v>
          </cell>
          <cell r="T219">
            <v>2166.0046350000002</v>
          </cell>
          <cell r="U219">
            <v>2679.229511</v>
          </cell>
          <cell r="V219">
            <v>3324.417618</v>
          </cell>
        </row>
        <row r="220">
          <cell r="A220" t="str">
            <v>CO_Belgium</v>
          </cell>
          <cell r="B220" t="str">
            <v>EU15</v>
          </cell>
          <cell r="C220" t="str">
            <v>CO</v>
          </cell>
          <cell r="D220" t="str">
            <v>Mg</v>
          </cell>
          <cell r="E220">
            <v>12</v>
          </cell>
          <cell r="F220" t="str">
            <v>Energy Industries (Power Production 1A1a)</v>
          </cell>
          <cell r="G220">
            <v>1.1</v>
          </cell>
          <cell r="H220" t="str">
            <v>BE</v>
          </cell>
          <cell r="I220" t="str">
            <v>Belgium</v>
          </cell>
          <cell r="J220">
            <v>2683.5</v>
          </cell>
          <cell r="K220">
            <v>1508.2192903699076</v>
          </cell>
          <cell r="L220">
            <v>4987.740622373299</v>
          </cell>
          <cell r="M220">
            <v>4854.571261746164</v>
          </cell>
          <cell r="N220">
            <v>926.8638883820508</v>
          </cell>
          <cell r="O220">
            <v>2222.95</v>
          </cell>
          <cell r="P220">
            <v>1062.8786217878553</v>
          </cell>
          <cell r="Q220">
            <v>1185.850660332578</v>
          </cell>
          <cell r="R220">
            <v>1102.6278658980564</v>
          </cell>
          <cell r="S220">
            <v>1189.3881849937718</v>
          </cell>
          <cell r="T220">
            <v>3186.66</v>
          </cell>
          <cell r="U220">
            <v>2770.98088</v>
          </cell>
          <cell r="V220">
            <v>2411.46</v>
          </cell>
        </row>
        <row r="221">
          <cell r="A221" t="str">
            <v>CO_Denmark</v>
          </cell>
          <cell r="B221" t="str">
            <v>EU15</v>
          </cell>
          <cell r="C221" t="str">
            <v>CO</v>
          </cell>
          <cell r="D221" t="str">
            <v>Mg</v>
          </cell>
          <cell r="E221">
            <v>12</v>
          </cell>
          <cell r="F221" t="str">
            <v>Energy Industries (Power Production 1A1a)</v>
          </cell>
          <cell r="G221">
            <v>1.1</v>
          </cell>
          <cell r="H221" t="str">
            <v>DK</v>
          </cell>
          <cell r="I221" t="str">
            <v>Denmark</v>
          </cell>
          <cell r="J221">
            <v>8484.698031</v>
          </cell>
          <cell r="K221">
            <v>9550.313125</v>
          </cell>
          <cell r="L221">
            <v>8880.451884999999</v>
          </cell>
          <cell r="M221">
            <v>8705.05256</v>
          </cell>
          <cell r="N221">
            <v>9396.517767000001</v>
          </cell>
          <cell r="O221">
            <v>10370.016899999999</v>
          </cell>
          <cell r="P221">
            <v>12595.088479999999</v>
          </cell>
          <cell r="Q221">
            <v>11037.9905</v>
          </cell>
          <cell r="R221">
            <v>11892.1014</v>
          </cell>
          <cell r="S221">
            <v>10991.299939999999</v>
          </cell>
          <cell r="T221">
            <v>10373.25389</v>
          </cell>
          <cell r="U221">
            <v>11403.452529999999</v>
          </cell>
          <cell r="V221">
            <v>11527.74325</v>
          </cell>
        </row>
        <row r="222">
          <cell r="A222" t="str">
            <v>CO_Finland</v>
          </cell>
          <cell r="B222" t="str">
            <v>EU15</v>
          </cell>
          <cell r="C222" t="str">
            <v>CO</v>
          </cell>
          <cell r="D222" t="str">
            <v>Mg</v>
          </cell>
          <cell r="E222">
            <v>12</v>
          </cell>
          <cell r="F222" t="str">
            <v>Energy Industries (Power Production 1A1a)</v>
          </cell>
          <cell r="G222">
            <v>1.1</v>
          </cell>
          <cell r="H222" t="str">
            <v>FI</v>
          </cell>
          <cell r="I222" t="str">
            <v>Finland</v>
          </cell>
          <cell r="J222">
            <v>5600</v>
          </cell>
          <cell r="K222">
            <v>6400</v>
          </cell>
          <cell r="L222">
            <v>6600</v>
          </cell>
          <cell r="M222">
            <v>7500</v>
          </cell>
          <cell r="N222">
            <v>8600</v>
          </cell>
          <cell r="O222">
            <v>7700</v>
          </cell>
          <cell r="P222">
            <v>8300</v>
          </cell>
          <cell r="Q222">
            <v>8700</v>
          </cell>
          <cell r="R222">
            <v>9300</v>
          </cell>
          <cell r="S222">
            <v>9400</v>
          </cell>
          <cell r="T222">
            <v>7100</v>
          </cell>
          <cell r="U222">
            <v>10864</v>
          </cell>
          <cell r="V222">
            <v>13051</v>
          </cell>
        </row>
        <row r="223">
          <cell r="A223" t="str">
            <v>CO_France</v>
          </cell>
          <cell r="B223" t="str">
            <v>EU15</v>
          </cell>
          <cell r="C223" t="str">
            <v>CO</v>
          </cell>
          <cell r="D223" t="str">
            <v>Mg</v>
          </cell>
          <cell r="E223">
            <v>12</v>
          </cell>
          <cell r="F223" t="str">
            <v>Energy Industries (Power Production 1A1a)</v>
          </cell>
          <cell r="G223">
            <v>1.1</v>
          </cell>
          <cell r="H223" t="str">
            <v>FR</v>
          </cell>
          <cell r="I223" t="str">
            <v>France</v>
          </cell>
          <cell r="J223">
            <v>11888.04</v>
          </cell>
          <cell r="K223">
            <v>14473.25</v>
          </cell>
          <cell r="L223">
            <v>13654.83</v>
          </cell>
          <cell r="M223">
            <v>11964.83</v>
          </cell>
          <cell r="N223">
            <v>11831.49</v>
          </cell>
          <cell r="O223">
            <v>12282.73</v>
          </cell>
          <cell r="P223">
            <v>12399.18</v>
          </cell>
          <cell r="Q223">
            <v>11925.54</v>
          </cell>
          <cell r="R223">
            <v>14089.02</v>
          </cell>
          <cell r="S223">
            <v>13892.13</v>
          </cell>
          <cell r="T223">
            <v>14179.19</v>
          </cell>
          <cell r="U223">
            <v>12978</v>
          </cell>
          <cell r="V223">
            <v>13738.85</v>
          </cell>
        </row>
        <row r="224">
          <cell r="A224" t="str">
            <v>CO_Germany</v>
          </cell>
          <cell r="B224" t="str">
            <v>EU15</v>
          </cell>
          <cell r="C224" t="str">
            <v>CO</v>
          </cell>
          <cell r="D224" t="str">
            <v>Mg</v>
          </cell>
          <cell r="E224">
            <v>12</v>
          </cell>
          <cell r="F224" t="str">
            <v>Energy Industries (Power Production 1A1a)</v>
          </cell>
          <cell r="G224">
            <v>1.1</v>
          </cell>
          <cell r="H224" t="str">
            <v>DE</v>
          </cell>
          <cell r="I224" t="str">
            <v>Germany</v>
          </cell>
          <cell r="J224">
            <v>117884.33</v>
          </cell>
          <cell r="K224">
            <v>107601.37299999999</v>
          </cell>
          <cell r="L224">
            <v>100574.99799999999</v>
          </cell>
          <cell r="M224">
            <v>96344.374</v>
          </cell>
          <cell r="N224">
            <v>96543.19900000001</v>
          </cell>
          <cell r="O224">
            <v>101769.86820000001</v>
          </cell>
          <cell r="P224">
            <v>102146.44660000001</v>
          </cell>
          <cell r="Q224">
            <v>98931.41077999999</v>
          </cell>
          <cell r="R224">
            <v>97566.60809000001</v>
          </cell>
          <cell r="S224">
            <v>96164.88296</v>
          </cell>
          <cell r="T224">
            <v>99274.33574</v>
          </cell>
          <cell r="U224">
            <v>103436.81820000001</v>
          </cell>
          <cell r="V224">
            <v>107417.9428</v>
          </cell>
        </row>
        <row r="225">
          <cell r="A225" t="str">
            <v>CO_Greece</v>
          </cell>
          <cell r="B225" t="str">
            <v>EU15</v>
          </cell>
          <cell r="C225" t="str">
            <v>CO</v>
          </cell>
          <cell r="D225" t="str">
            <v>Mg</v>
          </cell>
          <cell r="E225">
            <v>12</v>
          </cell>
          <cell r="F225" t="str">
            <v>Energy Industries (Power Production 1A1a)</v>
          </cell>
          <cell r="G225">
            <v>1.1</v>
          </cell>
          <cell r="H225" t="str">
            <v>GR</v>
          </cell>
          <cell r="I225" t="str">
            <v>Greece</v>
          </cell>
          <cell r="J225">
            <v>35632.03902118215</v>
          </cell>
          <cell r="K225">
            <v>34625.035806359214</v>
          </cell>
          <cell r="L225">
            <v>36641.622250480235</v>
          </cell>
          <cell r="M225">
            <v>36622.8765571914</v>
          </cell>
          <cell r="N225">
            <v>38596.83184611824</v>
          </cell>
          <cell r="O225">
            <v>36617.78910651998</v>
          </cell>
          <cell r="P225">
            <v>35543.97752932753</v>
          </cell>
          <cell r="Q225">
            <v>39537.3808329152</v>
          </cell>
          <cell r="R225">
            <v>41522.67100516376</v>
          </cell>
          <cell r="S225">
            <v>42528.0943764247</v>
          </cell>
          <cell r="T225">
            <v>45425</v>
          </cell>
          <cell r="U225">
            <v>46412.5</v>
          </cell>
          <cell r="V225">
            <v>46412.5</v>
          </cell>
        </row>
        <row r="226">
          <cell r="A226" t="str">
            <v>CO_Ireland</v>
          </cell>
          <cell r="B226" t="str">
            <v>EU15</v>
          </cell>
          <cell r="C226" t="str">
            <v>CO</v>
          </cell>
          <cell r="D226" t="str">
            <v>Mg</v>
          </cell>
          <cell r="E226">
            <v>12</v>
          </cell>
          <cell r="F226" t="str">
            <v>Energy Industries (Power Production 1A1a)</v>
          </cell>
          <cell r="G226">
            <v>1.1</v>
          </cell>
          <cell r="H226" t="str">
            <v>IE</v>
          </cell>
          <cell r="I226" t="str">
            <v>Ireland</v>
          </cell>
          <cell r="J226">
            <v>3177.408622063949</v>
          </cell>
          <cell r="K226">
            <v>3276.7026415034475</v>
          </cell>
          <cell r="L226">
            <v>3475.2906803824444</v>
          </cell>
          <cell r="M226">
            <v>3375.996660942946</v>
          </cell>
          <cell r="N226">
            <v>3574.5846998219426</v>
          </cell>
          <cell r="O226">
            <v>3574.5846998219426</v>
          </cell>
          <cell r="P226">
            <v>3673.8787192614413</v>
          </cell>
          <cell r="Q226">
            <v>3872.4667581404383</v>
          </cell>
          <cell r="R226">
            <v>3872.4667581404383</v>
          </cell>
          <cell r="S226">
            <v>3971.7607775799365</v>
          </cell>
          <cell r="T226">
            <v>4006.1879999999996</v>
          </cell>
          <cell r="U226">
            <v>4365</v>
          </cell>
          <cell r="V226">
            <v>4160</v>
          </cell>
        </row>
        <row r="227">
          <cell r="A227" t="str">
            <v>CO_Italy</v>
          </cell>
          <cell r="B227" t="str">
            <v>EU15</v>
          </cell>
          <cell r="C227" t="str">
            <v>CO</v>
          </cell>
          <cell r="D227" t="str">
            <v>Mg</v>
          </cell>
          <cell r="E227">
            <v>12</v>
          </cell>
          <cell r="F227" t="str">
            <v>Energy Industries (Power Production 1A1a)</v>
          </cell>
          <cell r="G227">
            <v>1.1</v>
          </cell>
          <cell r="H227" t="str">
            <v>IT</v>
          </cell>
          <cell r="I227" t="str">
            <v>Italy</v>
          </cell>
          <cell r="J227">
            <v>23377.220004518684</v>
          </cell>
          <cell r="K227">
            <v>22726.85695890269</v>
          </cell>
          <cell r="L227">
            <v>22737.690555818455</v>
          </cell>
          <cell r="M227">
            <v>22059.88857100556</v>
          </cell>
          <cell r="N227">
            <v>22805.26936051093</v>
          </cell>
          <cell r="O227">
            <v>24409.521355075074</v>
          </cell>
          <cell r="P227">
            <v>23939.787704189155</v>
          </cell>
          <cell r="Q227">
            <v>24690.65473828647</v>
          </cell>
          <cell r="R227">
            <v>26290.066272351796</v>
          </cell>
          <cell r="S227">
            <v>26938.59137392017</v>
          </cell>
          <cell r="T227">
            <v>28530.338058898007</v>
          </cell>
          <cell r="U227">
            <v>27136.146901647073</v>
          </cell>
          <cell r="V227">
            <v>27136.146901647073</v>
          </cell>
        </row>
        <row r="228">
          <cell r="A228" t="str">
            <v>CO_Netherlands</v>
          </cell>
          <cell r="B228" t="str">
            <v>EU15</v>
          </cell>
          <cell r="C228" t="str">
            <v>CO</v>
          </cell>
          <cell r="D228" t="str">
            <v>Mg</v>
          </cell>
          <cell r="E228">
            <v>12</v>
          </cell>
          <cell r="F228" t="str">
            <v>Energy Industries (Power Production 1A1a)</v>
          </cell>
          <cell r="G228">
            <v>1.1</v>
          </cell>
          <cell r="H228" t="str">
            <v>NL</v>
          </cell>
          <cell r="I228" t="str">
            <v>Netherlands</v>
          </cell>
          <cell r="J228">
            <v>5594.56727</v>
          </cell>
          <cell r="K228">
            <v>5091.442444983975</v>
          </cell>
          <cell r="L228">
            <v>5992.710977044268</v>
          </cell>
          <cell r="M228">
            <v>5687.1988885471865</v>
          </cell>
          <cell r="N228">
            <v>7507.053805393419</v>
          </cell>
          <cell r="O228">
            <v>7293.822481</v>
          </cell>
          <cell r="P228">
            <v>8412.380533326439</v>
          </cell>
          <cell r="Q228">
            <v>9064.93650978312</v>
          </cell>
          <cell r="R228">
            <v>10707.6</v>
          </cell>
          <cell r="S228">
            <v>15662.6</v>
          </cell>
          <cell r="T228">
            <v>15448.99876</v>
          </cell>
          <cell r="U228">
            <v>12839.736630000001</v>
          </cell>
          <cell r="V228">
            <v>13230.34478</v>
          </cell>
        </row>
        <row r="229">
          <cell r="A229" t="str">
            <v>CO_Portugal</v>
          </cell>
          <cell r="B229" t="str">
            <v>EU15</v>
          </cell>
          <cell r="C229" t="str">
            <v>CO</v>
          </cell>
          <cell r="D229" t="str">
            <v>Mg</v>
          </cell>
          <cell r="E229">
            <v>12</v>
          </cell>
          <cell r="F229" t="str">
            <v>Energy Industries (Power Production 1A1a)</v>
          </cell>
          <cell r="G229">
            <v>1.1</v>
          </cell>
          <cell r="H229" t="str">
            <v>PT</v>
          </cell>
          <cell r="I229" t="str">
            <v>Portugal</v>
          </cell>
          <cell r="J229">
            <v>2104.402897</v>
          </cell>
          <cell r="K229">
            <v>2226.38712</v>
          </cell>
          <cell r="L229">
            <v>2763.083227</v>
          </cell>
          <cell r="M229">
            <v>2289.310831</v>
          </cell>
          <cell r="N229">
            <v>1989.500757</v>
          </cell>
          <cell r="O229">
            <v>2360.298814</v>
          </cell>
          <cell r="P229">
            <v>1683.764066</v>
          </cell>
          <cell r="Q229">
            <v>1793.26487</v>
          </cell>
          <cell r="R229">
            <v>2444.642554</v>
          </cell>
          <cell r="S229">
            <v>3854.4758410000004</v>
          </cell>
          <cell r="T229">
            <v>3024.228812</v>
          </cell>
          <cell r="U229">
            <v>3221.0589139999997</v>
          </cell>
          <cell r="V229">
            <v>3977.561334</v>
          </cell>
        </row>
        <row r="230">
          <cell r="A230" t="str">
            <v>CO_Spain</v>
          </cell>
          <cell r="B230" t="str">
            <v>EU15</v>
          </cell>
          <cell r="C230" t="str">
            <v>CO</v>
          </cell>
          <cell r="D230" t="str">
            <v>Mg</v>
          </cell>
          <cell r="E230">
            <v>12</v>
          </cell>
          <cell r="F230" t="str">
            <v>Energy Industries (Power Production 1A1a)</v>
          </cell>
          <cell r="G230">
            <v>1.1</v>
          </cell>
          <cell r="H230" t="str">
            <v>ES</v>
          </cell>
          <cell r="I230" t="str">
            <v>Spain</v>
          </cell>
          <cell r="J230">
            <v>10793.88406</v>
          </cell>
          <cell r="K230">
            <v>11096.99791</v>
          </cell>
          <cell r="L230">
            <v>12638.11748</v>
          </cell>
          <cell r="M230">
            <v>11460.07899</v>
          </cell>
          <cell r="N230">
            <v>17688.68078</v>
          </cell>
          <cell r="O230">
            <v>19768.241199999997</v>
          </cell>
          <cell r="P230">
            <v>15622.88077</v>
          </cell>
          <cell r="Q230">
            <v>12518.96303</v>
          </cell>
          <cell r="R230">
            <v>12115.3042</v>
          </cell>
          <cell r="S230">
            <v>14230.90273</v>
          </cell>
          <cell r="T230">
            <v>15165.137420000001</v>
          </cell>
          <cell r="U230">
            <v>14730.808579999999</v>
          </cell>
          <cell r="V230">
            <v>17028.56336</v>
          </cell>
        </row>
        <row r="231">
          <cell r="A231" t="str">
            <v>CO_Sweden</v>
          </cell>
          <cell r="B231" t="str">
            <v>EU15</v>
          </cell>
          <cell r="C231" t="str">
            <v>CO</v>
          </cell>
          <cell r="D231" t="str">
            <v>Mg</v>
          </cell>
          <cell r="E231">
            <v>12</v>
          </cell>
          <cell r="F231" t="str">
            <v>Energy Industries (Power Production 1A1a)</v>
          </cell>
          <cell r="G231">
            <v>1.1</v>
          </cell>
          <cell r="H231" t="str">
            <v>SE</v>
          </cell>
          <cell r="I231" t="str">
            <v>Sweden</v>
          </cell>
          <cell r="J231">
            <v>6127.927799</v>
          </cell>
          <cell r="K231">
            <v>7101.886123</v>
          </cell>
          <cell r="L231">
            <v>7149.847248</v>
          </cell>
          <cell r="M231">
            <v>8629.647890999999</v>
          </cell>
          <cell r="N231">
            <v>9878.626850999999</v>
          </cell>
          <cell r="O231">
            <v>11031.05366</v>
          </cell>
          <cell r="P231">
            <v>15174.62807</v>
          </cell>
          <cell r="Q231">
            <v>12297.7401</v>
          </cell>
          <cell r="R231">
            <v>13211.63398</v>
          </cell>
          <cell r="S231">
            <v>13052.26727</v>
          </cell>
          <cell r="T231">
            <v>12449.241199999999</v>
          </cell>
          <cell r="U231">
            <v>15051.098189999999</v>
          </cell>
          <cell r="V231">
            <v>16037.833200000001</v>
          </cell>
        </row>
        <row r="232">
          <cell r="A232" t="str">
            <v>CO_United Kingdom</v>
          </cell>
          <cell r="B232" t="str">
            <v>EU15</v>
          </cell>
          <cell r="C232" t="str">
            <v>CO</v>
          </cell>
          <cell r="D232" t="str">
            <v>Mg</v>
          </cell>
          <cell r="E232">
            <v>12</v>
          </cell>
          <cell r="F232" t="str">
            <v>Energy Industries (Power Production 1A1a)</v>
          </cell>
          <cell r="G232">
            <v>1.1</v>
          </cell>
          <cell r="H232" t="str">
            <v>GB</v>
          </cell>
          <cell r="I232" t="str">
            <v>United Kingdom</v>
          </cell>
          <cell r="J232">
            <v>113744.7007</v>
          </cell>
          <cell r="K232">
            <v>112635.974</v>
          </cell>
          <cell r="L232">
            <v>109947.59539999999</v>
          </cell>
          <cell r="M232">
            <v>99469.39331999999</v>
          </cell>
          <cell r="N232">
            <v>105932.4445</v>
          </cell>
          <cell r="O232">
            <v>104448.0614</v>
          </cell>
          <cell r="P232">
            <v>102322.5681</v>
          </cell>
          <cell r="Q232">
            <v>70750.7247</v>
          </cell>
          <cell r="R232">
            <v>73342.7885</v>
          </cell>
          <cell r="S232">
            <v>60535.24435</v>
          </cell>
          <cell r="T232">
            <v>69521.56024</v>
          </cell>
          <cell r="U232">
            <v>71648.58963</v>
          </cell>
          <cell r="V232">
            <v>70998.00807</v>
          </cell>
        </row>
        <row r="233">
          <cell r="A233" t="str">
            <v>CO2_Austria</v>
          </cell>
          <cell r="B233" t="str">
            <v>EU15</v>
          </cell>
          <cell r="C233" t="str">
            <v>CO2</v>
          </cell>
          <cell r="D233" t="str">
            <v>Mg</v>
          </cell>
          <cell r="E233">
            <v>12</v>
          </cell>
          <cell r="F233" t="str">
            <v>Energy Industries (Power Production 1A1a)</v>
          </cell>
          <cell r="G233">
            <v>1.1</v>
          </cell>
          <cell r="H233" t="str">
            <v>AT</v>
          </cell>
          <cell r="I233" t="str">
            <v>Austria</v>
          </cell>
          <cell r="J233">
            <v>11090647.05031937</v>
          </cell>
          <cell r="K233">
            <v>11770633.533033196</v>
          </cell>
          <cell r="L233">
            <v>8631114.16129325</v>
          </cell>
          <cell r="M233">
            <v>8446133.09274385</v>
          </cell>
          <cell r="N233">
            <v>8727601.0165998</v>
          </cell>
          <cell r="O233">
            <v>9918469.40852968</v>
          </cell>
          <cell r="P233">
            <v>10939647.14221762</v>
          </cell>
          <cell r="Q233">
            <v>10984077.33428625</v>
          </cell>
          <cell r="R233">
            <v>10043030.591157878</v>
          </cell>
          <cell r="S233">
            <v>10167056.01749204</v>
          </cell>
          <cell r="T233">
            <v>9970209.673183229</v>
          </cell>
          <cell r="U233">
            <v>11262744.476332588</v>
          </cell>
          <cell r="V233">
            <v>11877058.746422173</v>
          </cell>
        </row>
        <row r="234">
          <cell r="A234" t="str">
            <v>CO2_Belgium</v>
          </cell>
          <cell r="B234" t="str">
            <v>EU15</v>
          </cell>
          <cell r="C234" t="str">
            <v>CO2</v>
          </cell>
          <cell r="D234" t="str">
            <v>Mg</v>
          </cell>
          <cell r="E234">
            <v>12</v>
          </cell>
          <cell r="F234" t="str">
            <v>Energy Industries (Power Production 1A1a)</v>
          </cell>
          <cell r="G234">
            <v>1.1</v>
          </cell>
          <cell r="H234" t="str">
            <v>BE</v>
          </cell>
          <cell r="I234" t="str">
            <v>Belgium</v>
          </cell>
          <cell r="J234">
            <v>21797324.03221549</v>
          </cell>
          <cell r="K234">
            <v>22054829.026666667</v>
          </cell>
          <cell r="L234">
            <v>21103655.576333337</v>
          </cell>
          <cell r="M234">
            <v>21509282.033333335</v>
          </cell>
          <cell r="N234">
            <v>23045669.766943187</v>
          </cell>
          <cell r="O234">
            <v>23497601.81545115</v>
          </cell>
          <cell r="P234">
            <v>22672279.981114313</v>
          </cell>
          <cell r="Q234">
            <v>21613322.112849403</v>
          </cell>
          <cell r="R234">
            <v>23396394.565653257</v>
          </cell>
          <cell r="S234">
            <v>21227196.690219678</v>
          </cell>
          <cell r="T234">
            <v>22401415.65373151</v>
          </cell>
          <cell r="U234">
            <v>20379436.42872142</v>
          </cell>
          <cell r="V234">
            <v>21286976.977793057</v>
          </cell>
        </row>
        <row r="235">
          <cell r="A235" t="str">
            <v>CO2_Denmark</v>
          </cell>
          <cell r="B235" t="str">
            <v>EU15</v>
          </cell>
          <cell r="C235" t="str">
            <v>CO2</v>
          </cell>
          <cell r="D235" t="str">
            <v>Mg</v>
          </cell>
          <cell r="E235">
            <v>12</v>
          </cell>
          <cell r="F235" t="str">
            <v>Energy Industries (Power Production 1A1a)</v>
          </cell>
          <cell r="G235">
            <v>1.1</v>
          </cell>
          <cell r="H235" t="str">
            <v>DK</v>
          </cell>
          <cell r="I235" t="str">
            <v>Denmark</v>
          </cell>
          <cell r="J235">
            <v>24759932.115</v>
          </cell>
          <cell r="K235">
            <v>33608875.199999996</v>
          </cell>
          <cell r="L235">
            <v>28368326.952000003</v>
          </cell>
          <cell r="M235">
            <v>29891312.509999998</v>
          </cell>
          <cell r="N235">
            <v>33570096.078</v>
          </cell>
          <cell r="O235">
            <v>29946318.581999995</v>
          </cell>
          <cell r="P235">
            <v>42175937.263</v>
          </cell>
          <cell r="Q235">
            <v>33156230.365000002</v>
          </cell>
          <cell r="R235">
            <v>29210663.829</v>
          </cell>
          <cell r="S235">
            <v>25867873.822</v>
          </cell>
          <cell r="T235">
            <v>22662020.553</v>
          </cell>
          <cell r="U235">
            <v>23970616.113999996</v>
          </cell>
          <cell r="V235">
            <v>24083359.418999996</v>
          </cell>
        </row>
        <row r="236">
          <cell r="A236" t="str">
            <v>CO2_Finland</v>
          </cell>
          <cell r="B236" t="str">
            <v>EU15</v>
          </cell>
          <cell r="C236" t="str">
            <v>CO2</v>
          </cell>
          <cell r="D236" t="str">
            <v>Mg</v>
          </cell>
          <cell r="E236">
            <v>12</v>
          </cell>
          <cell r="F236" t="str">
            <v>Energy Industries (Power Production 1A1a)</v>
          </cell>
          <cell r="G236">
            <v>1.1</v>
          </cell>
          <cell r="H236" t="str">
            <v>FI</v>
          </cell>
          <cell r="I236" t="str">
            <v>Finland</v>
          </cell>
          <cell r="J236">
            <v>16248300</v>
          </cell>
          <cell r="K236">
            <v>17032900</v>
          </cell>
          <cell r="L236">
            <v>15435600</v>
          </cell>
          <cell r="M236">
            <v>17906300.000000004</v>
          </cell>
          <cell r="N236">
            <v>22248600</v>
          </cell>
          <cell r="O236">
            <v>19808399.999999996</v>
          </cell>
          <cell r="P236">
            <v>24697000</v>
          </cell>
          <cell r="Q236">
            <v>22104699.999999996</v>
          </cell>
          <cell r="R236">
            <v>18637800.000000004</v>
          </cell>
          <cell r="S236">
            <v>18245500</v>
          </cell>
          <cell r="T236">
            <v>17187350</v>
          </cell>
          <cell r="U236">
            <v>24169460</v>
          </cell>
          <cell r="V236">
            <v>26148613</v>
          </cell>
        </row>
        <row r="237">
          <cell r="A237" t="str">
            <v>CO2_France</v>
          </cell>
          <cell r="B237" t="str">
            <v>EU15</v>
          </cell>
          <cell r="C237" t="str">
            <v>CO2</v>
          </cell>
          <cell r="D237" t="str">
            <v>Mg</v>
          </cell>
          <cell r="E237">
            <v>12</v>
          </cell>
          <cell r="F237" t="str">
            <v>Energy Industries (Power Production 1A1a)</v>
          </cell>
          <cell r="G237">
            <v>1.1</v>
          </cell>
          <cell r="H237" t="str">
            <v>FR</v>
          </cell>
          <cell r="I237" t="str">
            <v>France</v>
          </cell>
          <cell r="J237">
            <v>47800890.00000001</v>
          </cell>
          <cell r="K237">
            <v>59618200.00000001</v>
          </cell>
          <cell r="L237">
            <v>51985810.00000001</v>
          </cell>
          <cell r="M237">
            <v>39452119.99999999</v>
          </cell>
          <cell r="N237">
            <v>35664180</v>
          </cell>
          <cell r="O237">
            <v>38252490.00000001</v>
          </cell>
          <cell r="P237">
            <v>42698360</v>
          </cell>
          <cell r="Q237">
            <v>38132600</v>
          </cell>
          <cell r="R237">
            <v>50739729.99999999</v>
          </cell>
          <cell r="S237">
            <v>44326270</v>
          </cell>
          <cell r="T237">
            <v>43854920</v>
          </cell>
          <cell r="U237">
            <v>36806880.00000001</v>
          </cell>
          <cell r="V237">
            <v>39886549.99999999</v>
          </cell>
        </row>
        <row r="238">
          <cell r="A238" t="str">
            <v>CO2_Germany</v>
          </cell>
          <cell r="B238" t="str">
            <v>EU15</v>
          </cell>
          <cell r="C238" t="str">
            <v>CO2</v>
          </cell>
          <cell r="D238" t="str">
            <v>Mg</v>
          </cell>
          <cell r="E238">
            <v>12</v>
          </cell>
          <cell r="F238" t="str">
            <v>Energy Industries (Power Production 1A1a)</v>
          </cell>
          <cell r="G238">
            <v>1.1</v>
          </cell>
          <cell r="H238" t="str">
            <v>DE</v>
          </cell>
          <cell r="I238" t="str">
            <v>Germany</v>
          </cell>
          <cell r="J238">
            <v>334618690.0999999</v>
          </cell>
          <cell r="K238">
            <v>326756752</v>
          </cell>
          <cell r="L238">
            <v>314281030.4</v>
          </cell>
          <cell r="M238">
            <v>305579432.09999996</v>
          </cell>
          <cell r="N238">
            <v>305928180.5</v>
          </cell>
          <cell r="O238">
            <v>299855739.6</v>
          </cell>
          <cell r="P238">
            <v>312267662.8</v>
          </cell>
          <cell r="Q238">
            <v>297779069.3</v>
          </cell>
          <cell r="R238">
            <v>303429185.29999995</v>
          </cell>
          <cell r="S238">
            <v>293709604.32074296</v>
          </cell>
          <cell r="T238">
            <v>304084770.4530113</v>
          </cell>
          <cell r="U238">
            <v>309576934.7491723</v>
          </cell>
          <cell r="V238">
            <v>317060262.91415715</v>
          </cell>
        </row>
        <row r="239">
          <cell r="A239" t="str">
            <v>CO2_Greece</v>
          </cell>
          <cell r="B239" t="str">
            <v>EU15</v>
          </cell>
          <cell r="C239" t="str">
            <v>CO2</v>
          </cell>
          <cell r="D239" t="str">
            <v>Mg</v>
          </cell>
          <cell r="E239">
            <v>12</v>
          </cell>
          <cell r="F239" t="str">
            <v>Energy Industries (Power Production 1A1a)</v>
          </cell>
          <cell r="G239">
            <v>1.1</v>
          </cell>
          <cell r="H239" t="str">
            <v>GR</v>
          </cell>
          <cell r="I239" t="str">
            <v>Greece</v>
          </cell>
          <cell r="J239">
            <v>41202290</v>
          </cell>
          <cell r="K239">
            <v>39908210</v>
          </cell>
          <cell r="L239">
            <v>41943100</v>
          </cell>
          <cell r="M239">
            <v>42188330</v>
          </cell>
          <cell r="N239">
            <v>43880650.00000001</v>
          </cell>
          <cell r="O239">
            <v>42745520.00000001</v>
          </cell>
          <cell r="P239">
            <v>41425409.99999999</v>
          </cell>
          <cell r="Q239">
            <v>44883450.00000001</v>
          </cell>
          <cell r="R239">
            <v>47387030</v>
          </cell>
          <cell r="S239">
            <v>47482430</v>
          </cell>
          <cell r="T239">
            <v>51701972.120203</v>
          </cell>
          <cell r="U239">
            <v>52157121.22561299</v>
          </cell>
          <cell r="V239">
            <v>51561444.39826814</v>
          </cell>
        </row>
        <row r="240">
          <cell r="A240" t="str">
            <v>CO2_Ireland</v>
          </cell>
          <cell r="B240" t="str">
            <v>EU15</v>
          </cell>
          <cell r="C240" t="str">
            <v>CO2</v>
          </cell>
          <cell r="D240" t="str">
            <v>Mg</v>
          </cell>
          <cell r="E240">
            <v>12</v>
          </cell>
          <cell r="F240" t="str">
            <v>Energy Industries (Power Production 1A1a)</v>
          </cell>
          <cell r="G240">
            <v>1.1</v>
          </cell>
          <cell r="H240" t="str">
            <v>IE</v>
          </cell>
          <cell r="I240" t="str">
            <v>Ireland</v>
          </cell>
          <cell r="J240">
            <v>10876490</v>
          </cell>
          <cell r="K240">
            <v>11361810.000000002</v>
          </cell>
          <cell r="L240">
            <v>12027130</v>
          </cell>
          <cell r="M240">
            <v>12047519.999999998</v>
          </cell>
          <cell r="N240">
            <v>12368400</v>
          </cell>
          <cell r="O240">
            <v>13051270.999999998</v>
          </cell>
          <cell r="P240">
            <v>13764890.000000002</v>
          </cell>
          <cell r="Q240">
            <v>14404130</v>
          </cell>
          <cell r="R240">
            <v>14777980</v>
          </cell>
          <cell r="S240">
            <v>15485600</v>
          </cell>
          <cell r="T240">
            <v>15720220</v>
          </cell>
          <cell r="U240">
            <v>16799706.000000004</v>
          </cell>
          <cell r="V240">
            <v>15830458.000000002</v>
          </cell>
        </row>
        <row r="241">
          <cell r="A241" t="str">
            <v>CO2_Italy</v>
          </cell>
          <cell r="B241" t="str">
            <v>EU15</v>
          </cell>
          <cell r="C241" t="str">
            <v>CO2</v>
          </cell>
          <cell r="D241" t="str">
            <v>Mg</v>
          </cell>
          <cell r="E241">
            <v>12</v>
          </cell>
          <cell r="F241" t="str">
            <v>Energy Industries (Power Production 1A1a)</v>
          </cell>
          <cell r="G241">
            <v>1.1</v>
          </cell>
          <cell r="H241" t="str">
            <v>IT</v>
          </cell>
          <cell r="I241" t="str">
            <v>Italy</v>
          </cell>
          <cell r="J241">
            <v>105575839.06048751</v>
          </cell>
          <cell r="K241">
            <v>101561425.76534574</v>
          </cell>
          <cell r="L241">
            <v>101003042.81879112</v>
          </cell>
          <cell r="M241">
            <v>95957109.38782309</v>
          </cell>
          <cell r="N241">
            <v>98369803.50544783</v>
          </cell>
          <cell r="O241">
            <v>109107815.44302957</v>
          </cell>
          <cell r="P241">
            <v>105007957.2803199</v>
          </cell>
          <cell r="Q241">
            <v>101468882.64779791</v>
          </cell>
          <cell r="R241">
            <v>101319391.00280222</v>
          </cell>
          <cell r="S241">
            <v>97561774.5886407</v>
          </cell>
          <cell r="T241">
            <v>116673268.09954265</v>
          </cell>
          <cell r="U241">
            <v>110542308.92955175</v>
          </cell>
          <cell r="V241">
            <v>117012379.34326594</v>
          </cell>
        </row>
        <row r="242">
          <cell r="A242" t="str">
            <v>CO2_Luxembourg</v>
          </cell>
          <cell r="B242" t="str">
            <v>EU15</v>
          </cell>
          <cell r="C242" t="str">
            <v>CO2</v>
          </cell>
          <cell r="D242" t="str">
            <v>Mg</v>
          </cell>
          <cell r="E242">
            <v>12</v>
          </cell>
          <cell r="F242" t="str">
            <v>Energy Industries (Power Production 1A1a)</v>
          </cell>
          <cell r="G242">
            <v>1.1</v>
          </cell>
          <cell r="H242" t="str">
            <v>LU</v>
          </cell>
          <cell r="I242" t="str">
            <v>Luxembourg</v>
          </cell>
          <cell r="J242">
            <v>1277320</v>
          </cell>
          <cell r="K242">
            <v>1233943.2031017537</v>
          </cell>
          <cell r="L242">
            <v>1211426.488991374</v>
          </cell>
          <cell r="M242">
            <v>1251215.3166260924</v>
          </cell>
          <cell r="N242">
            <v>1064000</v>
          </cell>
          <cell r="O242">
            <v>820000</v>
          </cell>
          <cell r="P242">
            <v>737000</v>
          </cell>
          <cell r="Q242">
            <v>403160</v>
          </cell>
          <cell r="R242">
            <v>68612.902</v>
          </cell>
          <cell r="S242">
            <v>103170</v>
          </cell>
          <cell r="T242">
            <v>254869.563</v>
          </cell>
          <cell r="U242">
            <v>266138.13</v>
          </cell>
          <cell r="V242">
            <v>266138.13</v>
          </cell>
        </row>
        <row r="243">
          <cell r="A243" t="str">
            <v>CO2_Netherlands</v>
          </cell>
          <cell r="B243" t="str">
            <v>EU15</v>
          </cell>
          <cell r="C243" t="str">
            <v>CO2</v>
          </cell>
          <cell r="D243" t="str">
            <v>Mg</v>
          </cell>
          <cell r="E243">
            <v>12</v>
          </cell>
          <cell r="F243" t="str">
            <v>Energy Industries (Power Production 1A1a)</v>
          </cell>
          <cell r="G243">
            <v>1.1</v>
          </cell>
          <cell r="H243" t="str">
            <v>NL</v>
          </cell>
          <cell r="I243" t="str">
            <v>Netherlands</v>
          </cell>
          <cell r="J243">
            <v>40304752.83</v>
          </cell>
          <cell r="K243">
            <v>41550000</v>
          </cell>
          <cell r="L243">
            <v>43250000</v>
          </cell>
          <cell r="M243">
            <v>43160000</v>
          </cell>
          <cell r="N243">
            <v>44790000</v>
          </cell>
          <cell r="O243">
            <v>44516895.97006042</v>
          </cell>
          <cell r="P243">
            <v>45783867.04310031</v>
          </cell>
          <cell r="Q243">
            <v>45099408.85386241</v>
          </cell>
          <cell r="R243">
            <v>47926378.49250806</v>
          </cell>
          <cell r="S243">
            <v>44544744.43511903</v>
          </cell>
          <cell r="T243">
            <v>49002215.572662465</v>
          </cell>
          <cell r="U243">
            <v>51684516.11758607</v>
          </cell>
          <cell r="V243">
            <v>51867479.24874224</v>
          </cell>
        </row>
        <row r="244">
          <cell r="A244" t="str">
            <v>CO2_Portugal</v>
          </cell>
          <cell r="B244" t="str">
            <v>EU15</v>
          </cell>
          <cell r="C244" t="str">
            <v>CO2</v>
          </cell>
          <cell r="D244" t="str">
            <v>Mg</v>
          </cell>
          <cell r="E244">
            <v>12</v>
          </cell>
          <cell r="F244" t="str">
            <v>Energy Industries (Power Production 1A1a)</v>
          </cell>
          <cell r="G244">
            <v>1.1</v>
          </cell>
          <cell r="H244" t="str">
            <v>PT</v>
          </cell>
          <cell r="I244" t="str">
            <v>Portugal</v>
          </cell>
          <cell r="J244">
            <v>14179923.211956503</v>
          </cell>
          <cell r="K244">
            <v>15011403.188968834</v>
          </cell>
          <cell r="L244">
            <v>17902024.9658464</v>
          </cell>
          <cell r="M244">
            <v>15882545.755939545</v>
          </cell>
          <cell r="N244">
            <v>14535021.304408321</v>
          </cell>
          <cell r="O244">
            <v>17067566.43869621</v>
          </cell>
          <cell r="P244">
            <v>13207668.477245081</v>
          </cell>
          <cell r="Q244">
            <v>13853661.20002633</v>
          </cell>
          <cell r="R244">
            <v>16287602.979001962</v>
          </cell>
          <cell r="S244">
            <v>22186956.933317002</v>
          </cell>
          <cell r="T244">
            <v>18903736.587032326</v>
          </cell>
          <cell r="U244">
            <v>18970381.86795502</v>
          </cell>
          <cell r="V244">
            <v>22266804.22585542</v>
          </cell>
        </row>
        <row r="245">
          <cell r="A245" t="str">
            <v>CO2_Spain</v>
          </cell>
          <cell r="B245" t="str">
            <v>EU15</v>
          </cell>
          <cell r="C245" t="str">
            <v>CO2</v>
          </cell>
          <cell r="D245" t="str">
            <v>Mg</v>
          </cell>
          <cell r="E245">
            <v>12</v>
          </cell>
          <cell r="F245" t="str">
            <v>Energy Industries (Power Production 1A1a)</v>
          </cell>
          <cell r="G245">
            <v>1.1</v>
          </cell>
          <cell r="H245" t="str">
            <v>ES</v>
          </cell>
          <cell r="I245" t="str">
            <v>Spain</v>
          </cell>
          <cell r="J245">
            <v>64341376.20818001</v>
          </cell>
          <cell r="K245">
            <v>65021295.711700015</v>
          </cell>
          <cell r="L245">
            <v>72580635.59746002</v>
          </cell>
          <cell r="M245">
            <v>66831542.49954002</v>
          </cell>
          <cell r="N245">
            <v>65841757.775599994</v>
          </cell>
          <cell r="O245">
            <v>71632986.65868</v>
          </cell>
          <cell r="P245">
            <v>58825109.89258003</v>
          </cell>
          <cell r="Q245">
            <v>70428936.45647004</v>
          </cell>
          <cell r="R245">
            <v>69516377.69081004</v>
          </cell>
          <cell r="S245">
            <v>85388539.08043005</v>
          </cell>
          <cell r="T245">
            <v>89776423.41910003</v>
          </cell>
          <cell r="U245">
            <v>84251512.82116006</v>
          </cell>
          <cell r="V245">
            <v>98901392.42800002</v>
          </cell>
        </row>
        <row r="246">
          <cell r="A246" t="str">
            <v>CO2_Sweden</v>
          </cell>
          <cell r="B246" t="str">
            <v>EU15</v>
          </cell>
          <cell r="C246" t="str">
            <v>CO2</v>
          </cell>
          <cell r="D246" t="str">
            <v>Mg</v>
          </cell>
          <cell r="E246">
            <v>12</v>
          </cell>
          <cell r="F246" t="str">
            <v>Energy Industries (Power Production 1A1a)</v>
          </cell>
          <cell r="G246">
            <v>1.1</v>
          </cell>
          <cell r="H246" t="str">
            <v>SE</v>
          </cell>
          <cell r="I246" t="str">
            <v>Sweden</v>
          </cell>
          <cell r="J246">
            <v>7663405.01603684</v>
          </cell>
          <cell r="K246">
            <v>8781038.918651951</v>
          </cell>
          <cell r="L246">
            <v>9289592.670027224</v>
          </cell>
          <cell r="M246">
            <v>9082102.60639164</v>
          </cell>
          <cell r="N246">
            <v>9577012.778117746</v>
          </cell>
          <cell r="O246">
            <v>8690876.68008344</v>
          </cell>
          <cell r="P246">
            <v>12615678.40816692</v>
          </cell>
          <cell r="Q246">
            <v>8717995.483409997</v>
          </cell>
          <cell r="R246">
            <v>9667092.482901117</v>
          </cell>
          <cell r="S246">
            <v>8263641.976410771</v>
          </cell>
          <cell r="T246">
            <v>6863102.639950999</v>
          </cell>
          <cell r="U246">
            <v>8077338.866969799</v>
          </cell>
          <cell r="V246">
            <v>9220627.276262688</v>
          </cell>
        </row>
        <row r="247">
          <cell r="A247" t="str">
            <v>CO2_United Kingdom</v>
          </cell>
          <cell r="B247" t="str">
            <v>EU15</v>
          </cell>
          <cell r="C247" t="str">
            <v>CO2</v>
          </cell>
          <cell r="D247" t="str">
            <v>Mg</v>
          </cell>
          <cell r="E247">
            <v>12</v>
          </cell>
          <cell r="F247" t="str">
            <v>Energy Industries (Power Production 1A1a)</v>
          </cell>
          <cell r="G247">
            <v>1.1</v>
          </cell>
          <cell r="H247" t="str">
            <v>GB</v>
          </cell>
          <cell r="I247" t="str">
            <v>United Kingdom</v>
          </cell>
          <cell r="J247">
            <v>198502613.3991228</v>
          </cell>
          <cell r="K247">
            <v>195425499.75473684</v>
          </cell>
          <cell r="L247">
            <v>184722173.51017544</v>
          </cell>
          <cell r="M247">
            <v>166816718.27140352</v>
          </cell>
          <cell r="N247">
            <v>162695813.79912278</v>
          </cell>
          <cell r="O247">
            <v>161738495.38964912</v>
          </cell>
          <cell r="P247">
            <v>159457509.8291228</v>
          </cell>
          <cell r="Q247">
            <v>145290636.87660408</v>
          </cell>
          <cell r="R247">
            <v>148867524.7644555</v>
          </cell>
          <cell r="S247">
            <v>142445635.08882222</v>
          </cell>
          <cell r="T247">
            <v>153791878.3009656</v>
          </cell>
          <cell r="U247">
            <v>162434192.70108655</v>
          </cell>
          <cell r="V247">
            <v>157625920.44173336</v>
          </cell>
        </row>
        <row r="248">
          <cell r="A248" t="str">
            <v>GWP_Austria</v>
          </cell>
          <cell r="B248" t="str">
            <v>EU15</v>
          </cell>
          <cell r="C248" t="str">
            <v>GWP</v>
          </cell>
          <cell r="D248" t="str">
            <v>Mg CO2 Eq</v>
          </cell>
          <cell r="E248">
            <v>12</v>
          </cell>
          <cell r="F248" t="str">
            <v>Energy Industries (Power Production 1A1a)</v>
          </cell>
          <cell r="G248">
            <v>1.1</v>
          </cell>
          <cell r="H248" t="str">
            <v>AT</v>
          </cell>
          <cell r="I248" t="str">
            <v>Austria</v>
          </cell>
          <cell r="J248">
            <v>11136561.174117919</v>
          </cell>
          <cell r="K248">
            <v>11823345.040941091</v>
          </cell>
          <cell r="L248">
            <v>8672907.698156267</v>
          </cell>
          <cell r="M248">
            <v>8488887.852481507</v>
          </cell>
          <cell r="N248">
            <v>8771248.732822707</v>
          </cell>
          <cell r="O248">
            <v>9966366.194137963</v>
          </cell>
          <cell r="P248">
            <v>10987045.760610852</v>
          </cell>
          <cell r="Q248">
            <v>11030153.269269183</v>
          </cell>
          <cell r="R248">
            <v>10093479.697990943</v>
          </cell>
          <cell r="S248">
            <v>10218157.62587455</v>
          </cell>
          <cell r="T248">
            <v>10022825.678405209</v>
          </cell>
          <cell r="U248">
            <v>11323854.78269835</v>
          </cell>
          <cell r="V248">
            <v>11940050.696362952</v>
          </cell>
        </row>
        <row r="249">
          <cell r="A249" t="str">
            <v>GWP_Belgium</v>
          </cell>
          <cell r="B249" t="str">
            <v>EU15</v>
          </cell>
          <cell r="C249" t="str">
            <v>GWP</v>
          </cell>
          <cell r="D249" t="str">
            <v>Mg CO2 Eq</v>
          </cell>
          <cell r="E249">
            <v>12</v>
          </cell>
          <cell r="F249" t="str">
            <v>Energy Industries (Power Production 1A1a)</v>
          </cell>
          <cell r="G249">
            <v>1.1</v>
          </cell>
          <cell r="H249" t="str">
            <v>BE</v>
          </cell>
          <cell r="I249" t="str">
            <v>Belgium</v>
          </cell>
          <cell r="J249">
            <v>21868911.161041494</v>
          </cell>
          <cell r="K249">
            <v>22128847.081925437</v>
          </cell>
          <cell r="L249">
            <v>21175021.530345265</v>
          </cell>
          <cell r="M249">
            <v>21581063.940595835</v>
          </cell>
          <cell r="N249">
            <v>23123263.217801087</v>
          </cell>
          <cell r="O249">
            <v>23576232.98523814</v>
          </cell>
          <cell r="P249">
            <v>22745414.268417433</v>
          </cell>
          <cell r="Q249">
            <v>21680017.222509302</v>
          </cell>
          <cell r="R249">
            <v>23456965.096070856</v>
          </cell>
          <cell r="S249">
            <v>21273492.896496177</v>
          </cell>
          <cell r="T249">
            <v>22450277.60011131</v>
          </cell>
          <cell r="U249">
            <v>20422848.902178917</v>
          </cell>
          <cell r="V249">
            <v>21330719.254262757</v>
          </cell>
        </row>
        <row r="250">
          <cell r="A250" t="str">
            <v>GWP_Denmark</v>
          </cell>
          <cell r="B250" t="str">
            <v>EU15</v>
          </cell>
          <cell r="C250" t="str">
            <v>GWP</v>
          </cell>
          <cell r="D250" t="str">
            <v>Mg CO2 Eq</v>
          </cell>
          <cell r="E250">
            <v>12</v>
          </cell>
          <cell r="F250" t="str">
            <v>Energy Industries (Power Production 1A1a)</v>
          </cell>
          <cell r="G250">
            <v>1.1</v>
          </cell>
          <cell r="H250" t="str">
            <v>DK</v>
          </cell>
          <cell r="I250" t="str">
            <v>Denmark</v>
          </cell>
          <cell r="J250">
            <v>25043095.272</v>
          </cell>
          <cell r="K250">
            <v>33986318.421</v>
          </cell>
          <cell r="L250">
            <v>28701244.265000004</v>
          </cell>
          <cell r="M250">
            <v>30254404.310999997</v>
          </cell>
          <cell r="N250">
            <v>34045966.39</v>
          </cell>
          <cell r="O250">
            <v>30493347.295999996</v>
          </cell>
          <cell r="P250">
            <v>42913963.411</v>
          </cell>
          <cell r="Q250">
            <v>33791963.636</v>
          </cell>
          <cell r="R250">
            <v>29851231.349000003</v>
          </cell>
          <cell r="S250">
            <v>26449274.267</v>
          </cell>
          <cell r="T250">
            <v>23198340.312999997</v>
          </cell>
          <cell r="U250">
            <v>24548819.649999995</v>
          </cell>
          <cell r="V250">
            <v>24665380.958999995</v>
          </cell>
        </row>
        <row r="251">
          <cell r="A251" t="str">
            <v>GWP_Finland</v>
          </cell>
          <cell r="B251" t="str">
            <v>EU15</v>
          </cell>
          <cell r="C251" t="str">
            <v>GWP</v>
          </cell>
          <cell r="D251" t="str">
            <v>Mg CO2 Eq</v>
          </cell>
          <cell r="E251">
            <v>12</v>
          </cell>
          <cell r="F251" t="str">
            <v>Energy Industries (Power Production 1A1a)</v>
          </cell>
          <cell r="G251">
            <v>1.1</v>
          </cell>
          <cell r="H251" t="str">
            <v>FI</v>
          </cell>
          <cell r="I251" t="str">
            <v>Finland</v>
          </cell>
          <cell r="J251">
            <v>16527683</v>
          </cell>
          <cell r="K251">
            <v>17364949</v>
          </cell>
          <cell r="L251">
            <v>15748073</v>
          </cell>
          <cell r="M251">
            <v>18263783.000000004</v>
          </cell>
          <cell r="N251">
            <v>22672670</v>
          </cell>
          <cell r="O251">
            <v>20253120.999999996</v>
          </cell>
          <cell r="P251">
            <v>25269159</v>
          </cell>
          <cell r="Q251">
            <v>22641515.999999996</v>
          </cell>
          <cell r="R251">
            <v>19167835.000000004</v>
          </cell>
          <cell r="S251">
            <v>18776721</v>
          </cell>
          <cell r="T251">
            <v>17462626</v>
          </cell>
          <cell r="U251">
            <v>24613561</v>
          </cell>
          <cell r="V251">
            <v>26665566</v>
          </cell>
        </row>
        <row r="252">
          <cell r="A252" t="str">
            <v>GWP_France</v>
          </cell>
          <cell r="B252" t="str">
            <v>EU15</v>
          </cell>
          <cell r="C252" t="str">
            <v>GWP</v>
          </cell>
          <cell r="D252" t="str">
            <v>Mg CO2 Eq</v>
          </cell>
          <cell r="E252">
            <v>12</v>
          </cell>
          <cell r="F252" t="str">
            <v>Energy Industries (Power Production 1A1a)</v>
          </cell>
          <cell r="G252">
            <v>1.1</v>
          </cell>
          <cell r="H252" t="str">
            <v>FR</v>
          </cell>
          <cell r="I252" t="str">
            <v>France</v>
          </cell>
          <cell r="J252">
            <v>48498143.04000001</v>
          </cell>
          <cell r="K252">
            <v>60545488.970000006</v>
          </cell>
          <cell r="L252">
            <v>52966726.75000001</v>
          </cell>
          <cell r="M252">
            <v>40289087.38999999</v>
          </cell>
          <cell r="N252">
            <v>36448355.09</v>
          </cell>
          <cell r="O252">
            <v>39113880.220000006</v>
          </cell>
          <cell r="P252">
            <v>43674631.18</v>
          </cell>
          <cell r="Q252">
            <v>39116306.46</v>
          </cell>
          <cell r="R252">
            <v>51873806.529999994</v>
          </cell>
          <cell r="S252">
            <v>45342207.86</v>
          </cell>
          <cell r="T252">
            <v>44930329.019999996</v>
          </cell>
          <cell r="U252">
            <v>37788934.120000005</v>
          </cell>
          <cell r="V252">
            <v>40894983.19</v>
          </cell>
        </row>
        <row r="253">
          <cell r="A253" t="str">
            <v>GWP_Germany</v>
          </cell>
          <cell r="B253" t="str">
            <v>EU15</v>
          </cell>
          <cell r="C253" t="str">
            <v>GWP</v>
          </cell>
          <cell r="D253" t="str">
            <v>Mg CO2 Eq</v>
          </cell>
          <cell r="E253">
            <v>12</v>
          </cell>
          <cell r="F253" t="str">
            <v>Energy Industries (Power Production 1A1a)</v>
          </cell>
          <cell r="G253">
            <v>1.1</v>
          </cell>
          <cell r="H253" t="str">
            <v>DE</v>
          </cell>
          <cell r="I253" t="str">
            <v>Germany</v>
          </cell>
          <cell r="J253">
            <v>338403388.5669999</v>
          </cell>
          <cell r="K253">
            <v>330490451.97150004</v>
          </cell>
          <cell r="L253">
            <v>317866415.4334</v>
          </cell>
          <cell r="M253">
            <v>309079981.5652</v>
          </cell>
          <cell r="N253">
            <v>309425598.9</v>
          </cell>
          <cell r="O253">
            <v>303285858.4191688</v>
          </cell>
          <cell r="P253">
            <v>315860357.8990379</v>
          </cell>
          <cell r="Q253">
            <v>301218063.19241136</v>
          </cell>
          <cell r="R253">
            <v>306975791.66039395</v>
          </cell>
          <cell r="S253">
            <v>297160978.5920313</v>
          </cell>
          <cell r="T253">
            <v>307648507.7694154</v>
          </cell>
          <cell r="U253">
            <v>313174174.228035</v>
          </cell>
          <cell r="V253">
            <v>320710006.3264084</v>
          </cell>
        </row>
        <row r="254">
          <cell r="A254" t="str">
            <v>GWP_Greece</v>
          </cell>
          <cell r="B254" t="str">
            <v>EU15</v>
          </cell>
          <cell r="C254" t="str">
            <v>GWP</v>
          </cell>
          <cell r="D254" t="str">
            <v>Mg CO2 Eq</v>
          </cell>
          <cell r="E254">
            <v>12</v>
          </cell>
          <cell r="F254" t="str">
            <v>Energy Industries (Power Production 1A1a)</v>
          </cell>
          <cell r="G254">
            <v>1.1</v>
          </cell>
          <cell r="H254" t="str">
            <v>GR</v>
          </cell>
          <cell r="I254" t="str">
            <v>Greece</v>
          </cell>
          <cell r="J254">
            <v>42910879</v>
          </cell>
          <cell r="K254">
            <v>41589372</v>
          </cell>
          <cell r="L254">
            <v>43871731</v>
          </cell>
          <cell r="M254">
            <v>43987586</v>
          </cell>
          <cell r="N254">
            <v>45741454.00000001</v>
          </cell>
          <cell r="O254">
            <v>44567595.00000001</v>
          </cell>
          <cell r="P254">
            <v>43225227.99999999</v>
          </cell>
          <cell r="Q254">
            <v>46786582.00000001</v>
          </cell>
          <cell r="R254">
            <v>49348321</v>
          </cell>
          <cell r="S254">
            <v>49423818</v>
          </cell>
          <cell r="T254">
            <v>53744619.120203</v>
          </cell>
          <cell r="U254">
            <v>54266683.76315766</v>
          </cell>
          <cell r="V254">
            <v>53644487.93076558</v>
          </cell>
        </row>
        <row r="255">
          <cell r="A255" t="str">
            <v>GWP_Ireland</v>
          </cell>
          <cell r="B255" t="str">
            <v>EU15</v>
          </cell>
          <cell r="C255" t="str">
            <v>GWP</v>
          </cell>
          <cell r="D255" t="str">
            <v>Mg CO2 Eq</v>
          </cell>
          <cell r="E255">
            <v>12</v>
          </cell>
          <cell r="F255" t="str">
            <v>Energy Industries (Power Production 1A1a)</v>
          </cell>
          <cell r="G255">
            <v>1.1</v>
          </cell>
          <cell r="H255" t="str">
            <v>IE</v>
          </cell>
          <cell r="I255" t="str">
            <v>Ireland</v>
          </cell>
          <cell r="J255">
            <v>11303360</v>
          </cell>
          <cell r="K255">
            <v>11824330.000000002</v>
          </cell>
          <cell r="L255">
            <v>12525393</v>
          </cell>
          <cell r="M255">
            <v>12537629.999999998</v>
          </cell>
          <cell r="N255">
            <v>12885480</v>
          </cell>
          <cell r="O255">
            <v>13568040.999999998</v>
          </cell>
          <cell r="P255">
            <v>14297160.000000002</v>
          </cell>
          <cell r="Q255">
            <v>14971430</v>
          </cell>
          <cell r="R255">
            <v>15391429.7</v>
          </cell>
          <cell r="S255">
            <v>16118930</v>
          </cell>
          <cell r="T255">
            <v>16318830</v>
          </cell>
          <cell r="U255">
            <v>17469616.000000004</v>
          </cell>
          <cell r="V255">
            <v>16434338.000000002</v>
          </cell>
        </row>
        <row r="256">
          <cell r="A256" t="str">
            <v>GWP_Italy</v>
          </cell>
          <cell r="B256" t="str">
            <v>EU15</v>
          </cell>
          <cell r="C256" t="str">
            <v>GWP</v>
          </cell>
          <cell r="D256" t="str">
            <v>Mg CO2 Eq</v>
          </cell>
          <cell r="E256">
            <v>12</v>
          </cell>
          <cell r="F256" t="str">
            <v>Energy Industries (Power Production 1A1a)</v>
          </cell>
          <cell r="G256">
            <v>1.1</v>
          </cell>
          <cell r="H256" t="str">
            <v>IT</v>
          </cell>
          <cell r="I256" t="str">
            <v>Italy</v>
          </cell>
          <cell r="J256">
            <v>107310583.87391102</v>
          </cell>
          <cell r="K256">
            <v>103220705.22438769</v>
          </cell>
          <cell r="L256">
            <v>102582434.96611072</v>
          </cell>
          <cell r="M256">
            <v>97433501.1888481</v>
          </cell>
          <cell r="N256">
            <v>99884389.38267925</v>
          </cell>
          <cell r="O256">
            <v>110834385.37195209</v>
          </cell>
          <cell r="P256">
            <v>106676447.60681827</v>
          </cell>
          <cell r="Q256">
            <v>103098526.19839253</v>
          </cell>
          <cell r="R256">
            <v>102799848.9385588</v>
          </cell>
          <cell r="S256">
            <v>99047755.20331573</v>
          </cell>
          <cell r="T256">
            <v>118365038.27889253</v>
          </cell>
          <cell r="U256">
            <v>112263274.7769138</v>
          </cell>
          <cell r="V256">
            <v>119016006.86897977</v>
          </cell>
        </row>
        <row r="257">
          <cell r="A257" t="str">
            <v>GWP_Luxembourg</v>
          </cell>
          <cell r="B257" t="str">
            <v>EU15</v>
          </cell>
          <cell r="C257" t="str">
            <v>GWP</v>
          </cell>
          <cell r="D257" t="str">
            <v>Mg CO2 Eq</v>
          </cell>
          <cell r="E257">
            <v>12</v>
          </cell>
          <cell r="F257" t="str">
            <v>Energy Industries (Power Production 1A1a)</v>
          </cell>
          <cell r="G257">
            <v>1.1</v>
          </cell>
          <cell r="H257" t="str">
            <v>LU</v>
          </cell>
          <cell r="I257" t="str">
            <v>Luxembourg</v>
          </cell>
          <cell r="J257">
            <v>1277320</v>
          </cell>
          <cell r="K257">
            <v>1233943.2031017537</v>
          </cell>
          <cell r="L257">
            <v>1211426.488991374</v>
          </cell>
          <cell r="M257">
            <v>1251215.3166260924</v>
          </cell>
          <cell r="N257">
            <v>1065282</v>
          </cell>
          <cell r="O257">
            <v>820972</v>
          </cell>
          <cell r="P257">
            <v>737972</v>
          </cell>
          <cell r="Q257">
            <v>403160</v>
          </cell>
          <cell r="R257">
            <v>69020.45400000001</v>
          </cell>
          <cell r="S257">
            <v>103170</v>
          </cell>
          <cell r="T257">
            <v>256382.61899999998</v>
          </cell>
          <cell r="U257">
            <v>267717.853</v>
          </cell>
          <cell r="V257">
            <v>267717.853</v>
          </cell>
        </row>
        <row r="258">
          <cell r="A258" t="str">
            <v>GWP_Netherlands</v>
          </cell>
          <cell r="B258" t="str">
            <v>EU15</v>
          </cell>
          <cell r="C258" t="str">
            <v>GWP</v>
          </cell>
          <cell r="D258" t="str">
            <v>Mg CO2 Eq</v>
          </cell>
          <cell r="E258">
            <v>12</v>
          </cell>
          <cell r="F258" t="str">
            <v>Energy Industries (Power Production 1A1a)</v>
          </cell>
          <cell r="G258">
            <v>1.1</v>
          </cell>
          <cell r="H258" t="str">
            <v>NL</v>
          </cell>
          <cell r="I258" t="str">
            <v>Netherlands</v>
          </cell>
          <cell r="J258">
            <v>40436389.03515435</v>
          </cell>
          <cell r="K258">
            <v>41734900</v>
          </cell>
          <cell r="L258">
            <v>43445400</v>
          </cell>
          <cell r="M258">
            <v>43347000</v>
          </cell>
          <cell r="N258">
            <v>44892400</v>
          </cell>
          <cell r="O258">
            <v>44661270.08981452</v>
          </cell>
          <cell r="P258">
            <v>45812165.90469842</v>
          </cell>
          <cell r="Q258">
            <v>45130748.155225955</v>
          </cell>
          <cell r="R258">
            <v>48069839.24764122</v>
          </cell>
          <cell r="S258">
            <v>44732312.96635204</v>
          </cell>
          <cell r="T258">
            <v>49196401.38661054</v>
          </cell>
          <cell r="U258">
            <v>51796879.32779151</v>
          </cell>
          <cell r="V258">
            <v>52021148.032663755</v>
          </cell>
        </row>
        <row r="259">
          <cell r="A259" t="str">
            <v>GWP_Portugal</v>
          </cell>
          <cell r="B259" t="str">
            <v>EU15</v>
          </cell>
          <cell r="C259" t="str">
            <v>GWP</v>
          </cell>
          <cell r="D259" t="str">
            <v>Mg CO2 Eq</v>
          </cell>
          <cell r="E259">
            <v>12</v>
          </cell>
          <cell r="F259" t="str">
            <v>Energy Industries (Power Production 1A1a)</v>
          </cell>
          <cell r="G259">
            <v>1.1</v>
          </cell>
          <cell r="H259" t="str">
            <v>PT</v>
          </cell>
          <cell r="I259" t="str">
            <v>Portugal</v>
          </cell>
          <cell r="J259">
            <v>14234077.663664749</v>
          </cell>
          <cell r="K259">
            <v>15068764.94251325</v>
          </cell>
          <cell r="L259">
            <v>17967438.57833044</v>
          </cell>
          <cell r="M259">
            <v>15944758.398492906</v>
          </cell>
          <cell r="N259">
            <v>14594752.968334094</v>
          </cell>
          <cell r="O259">
            <v>17137079.584145077</v>
          </cell>
          <cell r="P259">
            <v>13265230.363894913</v>
          </cell>
          <cell r="Q259">
            <v>13913855.988425475</v>
          </cell>
          <cell r="R259">
            <v>16356486.716308657</v>
          </cell>
          <cell r="S259">
            <v>22293676.451984912</v>
          </cell>
          <cell r="T259">
            <v>18992525.151676435</v>
          </cell>
          <cell r="U259">
            <v>19059162.615615457</v>
          </cell>
          <cell r="V259">
            <v>22371026.925953217</v>
          </cell>
        </row>
        <row r="260">
          <cell r="A260" t="str">
            <v>GWP_Spain</v>
          </cell>
          <cell r="B260" t="str">
            <v>EU15</v>
          </cell>
          <cell r="C260" t="str">
            <v>GWP</v>
          </cell>
          <cell r="D260" t="str">
            <v>Mg CO2 Eq</v>
          </cell>
          <cell r="E260">
            <v>12</v>
          </cell>
          <cell r="F260" t="str">
            <v>Energy Industries (Power Production 1A1a)</v>
          </cell>
          <cell r="G260">
            <v>1.1</v>
          </cell>
          <cell r="H260" t="str">
            <v>ES</v>
          </cell>
          <cell r="I260" t="str">
            <v>Spain</v>
          </cell>
          <cell r="J260">
            <v>64804344.72329948</v>
          </cell>
          <cell r="K260">
            <v>65511807.83056213</v>
          </cell>
          <cell r="L260">
            <v>73263019.1521941</v>
          </cell>
          <cell r="M260">
            <v>67277503.78725675</v>
          </cell>
          <cell r="N260">
            <v>66280714.153989434</v>
          </cell>
          <cell r="O260">
            <v>72192539.04746687</v>
          </cell>
          <cell r="P260">
            <v>59281591.4066737</v>
          </cell>
          <cell r="Q260">
            <v>70933290.26661831</v>
          </cell>
          <cell r="R260">
            <v>70095852.95697066</v>
          </cell>
          <cell r="S260">
            <v>86184684.39226076</v>
          </cell>
          <cell r="T260">
            <v>90582269.52500972</v>
          </cell>
          <cell r="U260">
            <v>85128838.78722148</v>
          </cell>
          <cell r="V260">
            <v>99929698.53535752</v>
          </cell>
        </row>
        <row r="261">
          <cell r="A261" t="str">
            <v>GWP_Sweden</v>
          </cell>
          <cell r="B261" t="str">
            <v>EU15</v>
          </cell>
          <cell r="C261" t="str">
            <v>GWP</v>
          </cell>
          <cell r="D261" t="str">
            <v>Mg CO2 Eq</v>
          </cell>
          <cell r="E261">
            <v>12</v>
          </cell>
          <cell r="F261" t="str">
            <v>Energy Industries (Power Production 1A1a)</v>
          </cell>
          <cell r="G261">
            <v>1.1</v>
          </cell>
          <cell r="H261" t="str">
            <v>SE</v>
          </cell>
          <cell r="I261" t="str">
            <v>Sweden</v>
          </cell>
          <cell r="J261">
            <v>7988636.639809793</v>
          </cell>
          <cell r="K261">
            <v>9136263.988575213</v>
          </cell>
          <cell r="L261">
            <v>9652964.752282733</v>
          </cell>
          <cell r="M261">
            <v>9445257.256925624</v>
          </cell>
          <cell r="N261">
            <v>9972901.869051656</v>
          </cell>
          <cell r="O261">
            <v>9068036.828450782</v>
          </cell>
          <cell r="P261">
            <v>13171124.895876015</v>
          </cell>
          <cell r="Q261">
            <v>9099216.324467003</v>
          </cell>
          <cell r="R261">
            <v>10071169.942901116</v>
          </cell>
          <cell r="S261">
            <v>8626101.673861844</v>
          </cell>
          <cell r="T261">
            <v>7187517.063088249</v>
          </cell>
          <cell r="U261">
            <v>8451774.124330647</v>
          </cell>
          <cell r="V261">
            <v>9632280.617214791</v>
          </cell>
        </row>
        <row r="262">
          <cell r="A262" t="str">
            <v>GWP_United Kingdom</v>
          </cell>
          <cell r="B262" t="str">
            <v>EU15</v>
          </cell>
          <cell r="C262" t="str">
            <v>GWP</v>
          </cell>
          <cell r="D262" t="str">
            <v>Mg CO2 Eq</v>
          </cell>
          <cell r="E262">
            <v>12</v>
          </cell>
          <cell r="F262" t="str">
            <v>Energy Industries (Power Production 1A1a)</v>
          </cell>
          <cell r="G262">
            <v>1.1</v>
          </cell>
          <cell r="H262" t="str">
            <v>GB</v>
          </cell>
          <cell r="I262" t="str">
            <v>United Kingdom</v>
          </cell>
          <cell r="J262">
            <v>200541161.95962527</v>
          </cell>
          <cell r="K262">
            <v>197461968.893181</v>
          </cell>
          <cell r="L262">
            <v>186680327.70521516</v>
          </cell>
          <cell r="M262">
            <v>168695078.67890576</v>
          </cell>
          <cell r="N262">
            <v>164628928.68342</v>
          </cell>
          <cell r="O262">
            <v>163736179.1414579</v>
          </cell>
          <cell r="P262">
            <v>161552884.66925406</v>
          </cell>
          <cell r="Q262">
            <v>147440066.74677196</v>
          </cell>
          <cell r="R262">
            <v>151179456.14139438</v>
          </cell>
          <cell r="S262">
            <v>144891608.0937089</v>
          </cell>
          <cell r="T262">
            <v>156471524.80796656</v>
          </cell>
          <cell r="U262">
            <v>165262165.6066805</v>
          </cell>
          <cell r="V262">
            <v>160478775.05936545</v>
          </cell>
        </row>
        <row r="263">
          <cell r="A263" t="str">
            <v>N2O_Austria</v>
          </cell>
          <cell r="B263" t="str">
            <v>EU15</v>
          </cell>
          <cell r="C263" t="str">
            <v>N2O</v>
          </cell>
          <cell r="D263" t="str">
            <v>Mg</v>
          </cell>
          <cell r="E263">
            <v>12</v>
          </cell>
          <cell r="F263" t="str">
            <v>Energy Industries (Power Production 1A1a)</v>
          </cell>
          <cell r="G263">
            <v>1.1</v>
          </cell>
          <cell r="H263" t="str">
            <v>AT</v>
          </cell>
          <cell r="I263" t="str">
            <v>Austria</v>
          </cell>
          <cell r="J263">
            <v>138.28604200323656</v>
          </cell>
          <cell r="K263">
            <v>158.9232490071455</v>
          </cell>
          <cell r="L263">
            <v>124.61058522643978</v>
          </cell>
          <cell r="M263">
            <v>127.39343303832817</v>
          </cell>
          <cell r="N263">
            <v>130.752592715182</v>
          </cell>
          <cell r="O263">
            <v>144.23899391204515</v>
          </cell>
          <cell r="P263">
            <v>140.93474812234948</v>
          </cell>
          <cell r="Q263">
            <v>135.76861678182584</v>
          </cell>
          <cell r="R263">
            <v>150.5466687347856</v>
          </cell>
          <cell r="S263">
            <v>153.96699551464013</v>
          </cell>
          <cell r="T263">
            <v>158.654554744695</v>
          </cell>
          <cell r="U263">
            <v>184.85440338388807</v>
          </cell>
          <cell r="V263">
            <v>186.45357373294377</v>
          </cell>
        </row>
        <row r="264">
          <cell r="A264" t="str">
            <v>N2O_Belgium</v>
          </cell>
          <cell r="B264" t="str">
            <v>EU15</v>
          </cell>
          <cell r="C264" t="str">
            <v>N2O</v>
          </cell>
          <cell r="D264" t="str">
            <v>Mg</v>
          </cell>
          <cell r="E264">
            <v>12</v>
          </cell>
          <cell r="F264" t="str">
            <v>Energy Industries (Power Production 1A1a)</v>
          </cell>
          <cell r="G264">
            <v>1.1</v>
          </cell>
          <cell r="H264" t="str">
            <v>BE</v>
          </cell>
          <cell r="I264" t="str">
            <v>Belgium</v>
          </cell>
          <cell r="J264">
            <v>221.31568</v>
          </cell>
          <cell r="K264">
            <v>228.839568407</v>
          </cell>
          <cell r="L264">
            <v>220.75707761999996</v>
          </cell>
          <cell r="M264">
            <v>222.09575379999998</v>
          </cell>
          <cell r="N264">
            <v>236.6684064</v>
          </cell>
          <cell r="O264">
            <v>236.62192033999997</v>
          </cell>
          <cell r="P264">
            <v>216.88598714000003</v>
          </cell>
          <cell r="Q264">
            <v>197.08887679999998</v>
          </cell>
          <cell r="R264">
            <v>171.6194459</v>
          </cell>
          <cell r="S264">
            <v>129.88744540000002</v>
          </cell>
          <cell r="T264">
            <v>133.2964663</v>
          </cell>
          <cell r="U264">
            <v>115.9460134</v>
          </cell>
          <cell r="V264">
            <v>115.9084207</v>
          </cell>
        </row>
        <row r="265">
          <cell r="A265" t="str">
            <v>N2O_Denmark</v>
          </cell>
          <cell r="B265" t="str">
            <v>EU15</v>
          </cell>
          <cell r="C265" t="str">
            <v>N2O</v>
          </cell>
          <cell r="D265" t="str">
            <v>Mg</v>
          </cell>
          <cell r="E265">
            <v>12</v>
          </cell>
          <cell r="F265" t="str">
            <v>Energy Industries (Power Production 1A1a)</v>
          </cell>
          <cell r="G265">
            <v>1.1</v>
          </cell>
          <cell r="H265" t="str">
            <v>DK</v>
          </cell>
          <cell r="I265" t="str">
            <v>Denmark</v>
          </cell>
          <cell r="J265">
            <v>847.191</v>
          </cell>
          <cell r="K265">
            <v>1127.025</v>
          </cell>
          <cell r="L265">
            <v>967.061</v>
          </cell>
          <cell r="M265">
            <v>1012.831</v>
          </cell>
          <cell r="N265">
            <v>1118.0860000000002</v>
          </cell>
          <cell r="O265">
            <v>1001.5640000000001</v>
          </cell>
          <cell r="P265">
            <v>1376.49</v>
          </cell>
          <cell r="Q265">
            <v>1087.855</v>
          </cell>
          <cell r="R265">
            <v>930.971</v>
          </cell>
          <cell r="S265">
            <v>835.924</v>
          </cell>
          <cell r="T265">
            <v>729.4929999999999</v>
          </cell>
          <cell r="U265">
            <v>780</v>
          </cell>
          <cell r="V265">
            <v>793.248</v>
          </cell>
        </row>
        <row r="266">
          <cell r="A266" t="str">
            <v>N2O_Finland</v>
          </cell>
          <cell r="B266" t="str">
            <v>EU15</v>
          </cell>
          <cell r="C266" t="str">
            <v>N2O</v>
          </cell>
          <cell r="D266" t="str">
            <v>Mg</v>
          </cell>
          <cell r="E266">
            <v>12</v>
          </cell>
          <cell r="F266" t="str">
            <v>Energy Industries (Power Production 1A1a)</v>
          </cell>
          <cell r="G266">
            <v>1.1</v>
          </cell>
          <cell r="H266" t="str">
            <v>FI</v>
          </cell>
          <cell r="I266" t="str">
            <v>Finland</v>
          </cell>
          <cell r="J266">
            <v>836</v>
          </cell>
          <cell r="K266">
            <v>996</v>
          </cell>
          <cell r="L266">
            <v>938</v>
          </cell>
          <cell r="M266">
            <v>1071</v>
          </cell>
          <cell r="N266">
            <v>1265</v>
          </cell>
          <cell r="O266">
            <v>1339</v>
          </cell>
          <cell r="P266">
            <v>1736</v>
          </cell>
          <cell r="Q266">
            <v>1631</v>
          </cell>
          <cell r="R266">
            <v>1618</v>
          </cell>
          <cell r="S266">
            <v>1637</v>
          </cell>
          <cell r="T266">
            <v>809</v>
          </cell>
          <cell r="U266">
            <v>1316</v>
          </cell>
          <cell r="V266">
            <v>1496</v>
          </cell>
        </row>
        <row r="267">
          <cell r="A267" t="str">
            <v>N2O_France</v>
          </cell>
          <cell r="B267" t="str">
            <v>EU15</v>
          </cell>
          <cell r="C267" t="str">
            <v>N2O</v>
          </cell>
          <cell r="D267" t="str">
            <v>Mg</v>
          </cell>
          <cell r="E267">
            <v>12</v>
          </cell>
          <cell r="F267" t="str">
            <v>Energy Industries (Power Production 1A1a)</v>
          </cell>
          <cell r="G267">
            <v>1.1</v>
          </cell>
          <cell r="H267" t="str">
            <v>FR</v>
          </cell>
          <cell r="I267" t="str">
            <v>France</v>
          </cell>
          <cell r="J267">
            <v>1909.59</v>
          </cell>
          <cell r="K267">
            <v>2615.14</v>
          </cell>
          <cell r="L267">
            <v>2762.88</v>
          </cell>
          <cell r="M267">
            <v>2275.56</v>
          </cell>
          <cell r="N267">
            <v>2100.92</v>
          </cell>
          <cell r="O267">
            <v>2347.54</v>
          </cell>
          <cell r="P267">
            <v>2705.54</v>
          </cell>
          <cell r="Q267">
            <v>2724.52</v>
          </cell>
          <cell r="R267">
            <v>3197.82</v>
          </cell>
          <cell r="S267">
            <v>2777.11</v>
          </cell>
          <cell r="T267">
            <v>2948.68</v>
          </cell>
          <cell r="U267">
            <v>2635.45</v>
          </cell>
          <cell r="V267">
            <v>2703.17</v>
          </cell>
        </row>
        <row r="268">
          <cell r="A268" t="str">
            <v>N2O_Germany</v>
          </cell>
          <cell r="B268" t="str">
            <v>EU15</v>
          </cell>
          <cell r="C268" t="str">
            <v>N2O</v>
          </cell>
          <cell r="D268" t="str">
            <v>Mg</v>
          </cell>
          <cell r="E268">
            <v>12</v>
          </cell>
          <cell r="F268" t="str">
            <v>Energy Industries (Power Production 1A1a)</v>
          </cell>
          <cell r="G268">
            <v>1.1</v>
          </cell>
          <cell r="H268" t="str">
            <v>DE</v>
          </cell>
          <cell r="I268" t="str">
            <v>Germany</v>
          </cell>
          <cell r="J268">
            <v>11777.978</v>
          </cell>
          <cell r="K268">
            <v>11639.858</v>
          </cell>
          <cell r="L268">
            <v>11187.696500000002</v>
          </cell>
          <cell r="M268">
            <v>10934.099499999998</v>
          </cell>
          <cell r="N268">
            <v>10929.268</v>
          </cell>
          <cell r="O268">
            <v>10743.7560981</v>
          </cell>
          <cell r="P268">
            <v>11262.6031606</v>
          </cell>
          <cell r="Q268">
            <v>10785.86132</v>
          </cell>
          <cell r="R268">
            <v>11129.686585</v>
          </cell>
          <cell r="S268">
            <v>10831.509730300002</v>
          </cell>
          <cell r="T268">
            <v>11188.686444500001</v>
          </cell>
          <cell r="U268">
            <v>11292.191003599999</v>
          </cell>
          <cell r="V268">
            <v>11452.9475546</v>
          </cell>
        </row>
        <row r="269">
          <cell r="A269" t="str">
            <v>N2O_Greece</v>
          </cell>
          <cell r="B269" t="str">
            <v>EU15</v>
          </cell>
          <cell r="C269" t="str">
            <v>N2O</v>
          </cell>
          <cell r="D269" t="str">
            <v>Mg</v>
          </cell>
          <cell r="E269">
            <v>12</v>
          </cell>
          <cell r="F269" t="str">
            <v>Energy Industries (Power Production 1A1a)</v>
          </cell>
          <cell r="G269">
            <v>1.1</v>
          </cell>
          <cell r="H269" t="str">
            <v>GR</v>
          </cell>
          <cell r="I269" t="str">
            <v>Greece</v>
          </cell>
          <cell r="J269">
            <v>5492</v>
          </cell>
          <cell r="K269">
            <v>5404</v>
          </cell>
          <cell r="L269">
            <v>6201</v>
          </cell>
          <cell r="M269">
            <v>5784</v>
          </cell>
          <cell r="N269">
            <v>5982</v>
          </cell>
          <cell r="O269">
            <v>5857</v>
          </cell>
          <cell r="P269">
            <v>5785</v>
          </cell>
          <cell r="Q269">
            <v>6118</v>
          </cell>
          <cell r="R269">
            <v>6305</v>
          </cell>
          <cell r="S269">
            <v>6241</v>
          </cell>
          <cell r="T269">
            <v>6565</v>
          </cell>
          <cell r="U269">
            <v>6781.318770079801</v>
          </cell>
          <cell r="V269">
            <v>6695.6788463005</v>
          </cell>
        </row>
        <row r="270">
          <cell r="A270" t="str">
            <v>N2O_Ireland</v>
          </cell>
          <cell r="B270" t="str">
            <v>EU15</v>
          </cell>
          <cell r="C270" t="str">
            <v>N2O</v>
          </cell>
          <cell r="D270" t="str">
            <v>Mg</v>
          </cell>
          <cell r="E270">
            <v>12</v>
          </cell>
          <cell r="F270" t="str">
            <v>Energy Industries (Power Production 1A1a)</v>
          </cell>
          <cell r="G270">
            <v>1.1</v>
          </cell>
          <cell r="H270" t="str">
            <v>IE</v>
          </cell>
          <cell r="I270" t="str">
            <v>Ireland</v>
          </cell>
          <cell r="J270">
            <v>1377</v>
          </cell>
          <cell r="K270">
            <v>1492</v>
          </cell>
          <cell r="L270">
            <v>1607.3</v>
          </cell>
          <cell r="M270">
            <v>1581</v>
          </cell>
          <cell r="N270">
            <v>1668</v>
          </cell>
          <cell r="O270">
            <v>1667</v>
          </cell>
          <cell r="P270">
            <v>1717</v>
          </cell>
          <cell r="Q270">
            <v>1830</v>
          </cell>
          <cell r="R270">
            <v>1978.87</v>
          </cell>
          <cell r="S270">
            <v>2043</v>
          </cell>
          <cell r="T270">
            <v>1931</v>
          </cell>
          <cell r="U270">
            <v>2161</v>
          </cell>
          <cell r="V270">
            <v>1948</v>
          </cell>
        </row>
        <row r="271">
          <cell r="A271" t="str">
            <v>N2O_Italy</v>
          </cell>
          <cell r="B271" t="str">
            <v>EU15</v>
          </cell>
          <cell r="C271" t="str">
            <v>N2O</v>
          </cell>
          <cell r="D271" t="str">
            <v>Mg</v>
          </cell>
          <cell r="E271">
            <v>12</v>
          </cell>
          <cell r="F271" t="str">
            <v>Energy Industries (Power Production 1A1a)</v>
          </cell>
          <cell r="G271">
            <v>1.1</v>
          </cell>
          <cell r="H271" t="str">
            <v>IT</v>
          </cell>
          <cell r="I271" t="str">
            <v>Italy</v>
          </cell>
          <cell r="J271">
            <v>4934.83773943002</v>
          </cell>
          <cell r="K271">
            <v>4696.249130150965</v>
          </cell>
          <cell r="L271">
            <v>4434.42327167656</v>
          </cell>
          <cell r="M271">
            <v>4095.737775837818</v>
          </cell>
          <cell r="N271">
            <v>4263.207248930119</v>
          </cell>
          <cell r="O271">
            <v>4791.263610485584</v>
          </cell>
          <cell r="P271">
            <v>4590.283538235588</v>
          </cell>
          <cell r="Q271">
            <v>4434.11920452581</v>
          </cell>
          <cell r="R271">
            <v>4306.224543750902</v>
          </cell>
          <cell r="S271">
            <v>4233.738662273669</v>
          </cell>
          <cell r="T271">
            <v>4899.235531140998</v>
          </cell>
          <cell r="U271">
            <v>4934.454979962</v>
          </cell>
          <cell r="V271">
            <v>5511.248709168301</v>
          </cell>
        </row>
        <row r="272">
          <cell r="A272" t="str">
            <v>N2O_Luxembourg</v>
          </cell>
          <cell r="B272" t="str">
            <v>EU15</v>
          </cell>
          <cell r="C272" t="str">
            <v>N2O</v>
          </cell>
          <cell r="D272" t="str">
            <v>Mg</v>
          </cell>
          <cell r="E272">
            <v>12</v>
          </cell>
          <cell r="F272" t="str">
            <v>Energy Industries (Power Production 1A1a)</v>
          </cell>
          <cell r="G272">
            <v>1.1</v>
          </cell>
          <cell r="H272" t="str">
            <v>LU</v>
          </cell>
          <cell r="I272" t="str">
            <v>Luxembourg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4</v>
          </cell>
          <cell r="O272">
            <v>3</v>
          </cell>
          <cell r="P272">
            <v>3</v>
          </cell>
          <cell r="Q272">
            <v>0</v>
          </cell>
          <cell r="R272">
            <v>1.217</v>
          </cell>
          <cell r="S272">
            <v>0</v>
          </cell>
          <cell r="T272">
            <v>4.518</v>
          </cell>
          <cell r="U272">
            <v>4.7170000000000005</v>
          </cell>
          <cell r="V272">
            <v>4.7170000000000005</v>
          </cell>
        </row>
        <row r="273">
          <cell r="A273" t="str">
            <v>N2O_Netherlands</v>
          </cell>
          <cell r="B273" t="str">
            <v>EU15</v>
          </cell>
          <cell r="C273" t="str">
            <v>N2O</v>
          </cell>
          <cell r="D273" t="str">
            <v>Mg</v>
          </cell>
          <cell r="E273">
            <v>12</v>
          </cell>
          <cell r="F273" t="str">
            <v>Energy Industries (Power Production 1A1a)</v>
          </cell>
          <cell r="G273">
            <v>1.1</v>
          </cell>
          <cell r="H273" t="str">
            <v>NL</v>
          </cell>
          <cell r="I273" t="str">
            <v>Netherlands</v>
          </cell>
          <cell r="J273">
            <v>391.40540567274996</v>
          </cell>
          <cell r="K273">
            <v>400</v>
          </cell>
          <cell r="L273">
            <v>400</v>
          </cell>
          <cell r="M273">
            <v>400</v>
          </cell>
          <cell r="N273">
            <v>100</v>
          </cell>
          <cell r="O273">
            <v>417.6431886743109</v>
          </cell>
          <cell r="P273">
            <v>9.670300000000001</v>
          </cell>
          <cell r="Q273">
            <v>16.4847</v>
          </cell>
          <cell r="R273">
            <v>401.59562518474166</v>
          </cell>
          <cell r="S273">
            <v>396.472445451915</v>
          </cell>
          <cell r="T273">
            <v>426.18500108328845</v>
          </cell>
          <cell r="U273">
            <v>309.50301001757475</v>
          </cell>
          <cell r="V273">
            <v>441.58338089757467</v>
          </cell>
        </row>
        <row r="274">
          <cell r="A274" t="str">
            <v>N2O_Portugal</v>
          </cell>
          <cell r="B274" t="str">
            <v>EU15</v>
          </cell>
          <cell r="C274" t="str">
            <v>N2O</v>
          </cell>
          <cell r="D274" t="str">
            <v>Mg</v>
          </cell>
          <cell r="E274">
            <v>12</v>
          </cell>
          <cell r="F274" t="str">
            <v>Energy Industries (Power Production 1A1a)</v>
          </cell>
          <cell r="G274">
            <v>1.1</v>
          </cell>
          <cell r="H274" t="str">
            <v>PT</v>
          </cell>
          <cell r="I274" t="str">
            <v>Portugal</v>
          </cell>
          <cell r="J274">
            <v>166.1311252623276</v>
          </cell>
          <cell r="K274">
            <v>175.9546271247345</v>
          </cell>
          <cell r="L274">
            <v>200.12860779277239</v>
          </cell>
          <cell r="M274">
            <v>191.14825880181618</v>
          </cell>
          <cell r="N274">
            <v>183.8635295626583</v>
          </cell>
          <cell r="O274">
            <v>213.91031991694936</v>
          </cell>
          <cell r="P274">
            <v>177.7134094428907</v>
          </cell>
          <cell r="Q274">
            <v>185.66951073869933</v>
          </cell>
          <cell r="R274">
            <v>212.3486640452979</v>
          </cell>
          <cell r="S274">
            <v>332.2263324553187</v>
          </cell>
          <cell r="T274">
            <v>274.7651171283135</v>
          </cell>
          <cell r="U274">
            <v>274.9885616921745</v>
          </cell>
          <cell r="V274">
            <v>322.83758201496346</v>
          </cell>
        </row>
        <row r="275">
          <cell r="A275" t="str">
            <v>N2O_Spain</v>
          </cell>
          <cell r="B275" t="str">
            <v>EU15</v>
          </cell>
          <cell r="C275" t="str">
            <v>N2O</v>
          </cell>
          <cell r="D275" t="str">
            <v>Mg</v>
          </cell>
          <cell r="E275">
            <v>12</v>
          </cell>
          <cell r="F275" t="str">
            <v>Energy Industries (Power Production 1A1a)</v>
          </cell>
          <cell r="G275">
            <v>1.1</v>
          </cell>
          <cell r="H275" t="str">
            <v>ES</v>
          </cell>
          <cell r="I275" t="str">
            <v>Spain</v>
          </cell>
          <cell r="J275">
            <v>1463.1908395700007</v>
          </cell>
          <cell r="K275">
            <v>1551.4700699200002</v>
          </cell>
          <cell r="L275">
            <v>2166.491967120001</v>
          </cell>
          <cell r="M275">
            <v>1406.9441378400002</v>
          </cell>
          <cell r="N275">
            <v>1383.800216940001</v>
          </cell>
          <cell r="O275">
            <v>1769.7756496000004</v>
          </cell>
          <cell r="P275">
            <v>1443.14778879</v>
          </cell>
          <cell r="Q275">
            <v>1593.1527623400004</v>
          </cell>
          <cell r="R275">
            <v>1834.6106923900008</v>
          </cell>
          <cell r="S275">
            <v>2525.695455030001</v>
          </cell>
          <cell r="T275">
            <v>2554.101875400001</v>
          </cell>
          <cell r="U275">
            <v>2786.3101684100006</v>
          </cell>
          <cell r="V275">
            <v>3259.2412651500017</v>
          </cell>
        </row>
        <row r="276">
          <cell r="A276" t="str">
            <v>N2O_Sweden</v>
          </cell>
          <cell r="B276" t="str">
            <v>EU15</v>
          </cell>
          <cell r="C276" t="str">
            <v>N2O</v>
          </cell>
          <cell r="D276" t="str">
            <v>Mg</v>
          </cell>
          <cell r="E276">
            <v>12</v>
          </cell>
          <cell r="F276" t="str">
            <v>Energy Industries (Power Production 1A1a)</v>
          </cell>
          <cell r="G276">
            <v>1.1</v>
          </cell>
          <cell r="H276" t="str">
            <v>SE</v>
          </cell>
          <cell r="I276" t="str">
            <v>Sweden</v>
          </cell>
          <cell r="J276">
            <v>980.96126722588</v>
          </cell>
          <cell r="K276">
            <v>1066.0692250314123</v>
          </cell>
          <cell r="L276">
            <v>1092.0622324399326</v>
          </cell>
          <cell r="M276">
            <v>1069.4001576741107</v>
          </cell>
          <cell r="N276">
            <v>1158.4208162071113</v>
          </cell>
          <cell r="O276">
            <v>1080.521136547696</v>
          </cell>
          <cell r="P276">
            <v>1606.1286596324069</v>
          </cell>
          <cell r="Q276">
            <v>1073.1143351755716</v>
          </cell>
          <cell r="R276">
            <v>1137.47</v>
          </cell>
          <cell r="S276">
            <v>999.5225607215611</v>
          </cell>
          <cell r="T276">
            <v>880.948922878128</v>
          </cell>
          <cell r="U276">
            <v>1010.3054736967952</v>
          </cell>
          <cell r="V276">
            <v>1118.3385368529964</v>
          </cell>
        </row>
        <row r="277">
          <cell r="A277" t="str">
            <v>N2O_United Kingdom</v>
          </cell>
          <cell r="B277" t="str">
            <v>EU15</v>
          </cell>
          <cell r="C277" t="str">
            <v>N2O</v>
          </cell>
          <cell r="D277" t="str">
            <v>Mg</v>
          </cell>
          <cell r="E277">
            <v>12</v>
          </cell>
          <cell r="F277" t="str">
            <v>Energy Industries (Power Production 1A1a)</v>
          </cell>
          <cell r="G277">
            <v>1.1</v>
          </cell>
          <cell r="H277" t="str">
            <v>GB</v>
          </cell>
          <cell r="I277" t="str">
            <v>United Kingdom</v>
          </cell>
          <cell r="J277">
            <v>6201.057270631578</v>
          </cell>
          <cell r="K277">
            <v>6148.485573789474</v>
          </cell>
          <cell r="L277">
            <v>5800.599883473685</v>
          </cell>
          <cell r="M277">
            <v>5426.405412789472</v>
          </cell>
          <cell r="N277">
            <v>5534.963426631579</v>
          </cell>
          <cell r="O277">
            <v>5657.155395052631</v>
          </cell>
          <cell r="P277">
            <v>5837.741557631579</v>
          </cell>
          <cell r="Q277">
            <v>5835.531930915903</v>
          </cell>
          <cell r="R277">
            <v>6189.564385323392</v>
          </cell>
          <cell r="S277">
            <v>6252.5313443888335</v>
          </cell>
          <cell r="T277">
            <v>6730.720801842249</v>
          </cell>
          <cell r="U277">
            <v>7027.074327300853</v>
          </cell>
          <cell r="V277">
            <v>6974.6311657727365</v>
          </cell>
        </row>
        <row r="278">
          <cell r="A278" t="str">
            <v>NH3_Austria</v>
          </cell>
          <cell r="B278" t="str">
            <v>EU15</v>
          </cell>
          <cell r="C278" t="str">
            <v>NH3</v>
          </cell>
          <cell r="D278" t="str">
            <v>Mg</v>
          </cell>
          <cell r="E278">
            <v>12</v>
          </cell>
          <cell r="F278" t="str">
            <v>Energy Industries (Power Production 1A1a)</v>
          </cell>
          <cell r="G278">
            <v>1.1</v>
          </cell>
          <cell r="H278" t="str">
            <v>AT</v>
          </cell>
          <cell r="I278" t="str">
            <v>Austria</v>
          </cell>
          <cell r="J278">
            <v>118.11673400000001</v>
          </cell>
          <cell r="K278">
            <v>128.079366</v>
          </cell>
          <cell r="L278">
            <v>120.170057</v>
          </cell>
          <cell r="M278">
            <v>142.311712</v>
          </cell>
          <cell r="N278">
            <v>142.908224</v>
          </cell>
          <cell r="O278">
            <v>139.597577</v>
          </cell>
          <cell r="P278">
            <v>162.696759</v>
          </cell>
          <cell r="Q278">
            <v>163.74091199999998</v>
          </cell>
          <cell r="R278">
            <v>178.943068</v>
          </cell>
          <cell r="S278">
            <v>177.173474</v>
          </cell>
          <cell r="T278">
            <v>146.47802800000002</v>
          </cell>
          <cell r="U278">
            <v>171.232384</v>
          </cell>
          <cell r="V278">
            <v>181.204477</v>
          </cell>
        </row>
        <row r="279">
          <cell r="A279" t="str">
            <v>NH3_Belgium</v>
          </cell>
          <cell r="B279" t="str">
            <v>EU15</v>
          </cell>
          <cell r="C279" t="str">
            <v>NH3</v>
          </cell>
          <cell r="D279" t="str">
            <v>Mg</v>
          </cell>
          <cell r="E279">
            <v>12</v>
          </cell>
          <cell r="F279" t="str">
            <v>Energy Industries (Power Production 1A1a)</v>
          </cell>
          <cell r="G279">
            <v>1.1</v>
          </cell>
          <cell r="H279" t="str">
            <v>BE</v>
          </cell>
          <cell r="I279" t="str">
            <v>Belgium</v>
          </cell>
          <cell r="J279">
            <v>25.7</v>
          </cell>
          <cell r="K279">
            <v>27.09</v>
          </cell>
          <cell r="L279">
            <v>28.48</v>
          </cell>
          <cell r="M279">
            <v>29.87</v>
          </cell>
          <cell r="N279">
            <v>31.26</v>
          </cell>
          <cell r="O279">
            <v>32.65</v>
          </cell>
          <cell r="P279">
            <v>33.048027753686036</v>
          </cell>
          <cell r="Q279">
            <v>33.365042497831745</v>
          </cell>
          <cell r="R279">
            <v>33.60104423243712</v>
          </cell>
          <cell r="S279">
            <v>33.756032957502164</v>
          </cell>
          <cell r="T279">
            <v>29.55</v>
          </cell>
          <cell r="U279">
            <v>4.84</v>
          </cell>
          <cell r="V279">
            <v>4.84</v>
          </cell>
        </row>
        <row r="280">
          <cell r="A280" t="str">
            <v>NH3_Denmark</v>
          </cell>
          <cell r="B280" t="str">
            <v>EU15</v>
          </cell>
          <cell r="C280" t="str">
            <v>NH3</v>
          </cell>
          <cell r="D280" t="str">
            <v>Mg</v>
          </cell>
          <cell r="E280">
            <v>12</v>
          </cell>
          <cell r="F280" t="str">
            <v>Energy Industries (Power Production 1A1a)</v>
          </cell>
          <cell r="G280">
            <v>1.1</v>
          </cell>
          <cell r="H280" t="str">
            <v>DK</v>
          </cell>
          <cell r="I280" t="str">
            <v>Denmark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A281" t="str">
            <v>NH3_Finland</v>
          </cell>
          <cell r="B281" t="str">
            <v>EU15</v>
          </cell>
          <cell r="C281" t="str">
            <v>NH3</v>
          </cell>
          <cell r="D281" t="str">
            <v>Mg</v>
          </cell>
          <cell r="E281">
            <v>12</v>
          </cell>
          <cell r="F281" t="str">
            <v>Energy Industries (Power Production 1A1a)</v>
          </cell>
          <cell r="G281">
            <v>1.1</v>
          </cell>
          <cell r="H281" t="str">
            <v>FI</v>
          </cell>
          <cell r="I281" t="str">
            <v>Finland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A282" t="str">
            <v>NH3_France</v>
          </cell>
          <cell r="B282" t="str">
            <v>EU15</v>
          </cell>
          <cell r="C282" t="str">
            <v>NH3</v>
          </cell>
          <cell r="D282" t="str">
            <v>Mg</v>
          </cell>
          <cell r="E282">
            <v>12</v>
          </cell>
          <cell r="F282" t="str">
            <v>Energy Industries (Power Production 1A1a)</v>
          </cell>
          <cell r="G282">
            <v>1.1</v>
          </cell>
          <cell r="H282" t="str">
            <v>FR</v>
          </cell>
          <cell r="I282" t="str">
            <v>France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A283" t="str">
            <v>NH3_Germany</v>
          </cell>
          <cell r="B283" t="str">
            <v>EU15</v>
          </cell>
          <cell r="C283" t="str">
            <v>NH3</v>
          </cell>
          <cell r="D283" t="str">
            <v>Mg</v>
          </cell>
          <cell r="E283">
            <v>12</v>
          </cell>
          <cell r="F283" t="str">
            <v>Energy Industries (Power Production 1A1a)</v>
          </cell>
          <cell r="G283">
            <v>1.1</v>
          </cell>
          <cell r="H283" t="str">
            <v>DE</v>
          </cell>
          <cell r="I283" t="str">
            <v>Germany</v>
          </cell>
          <cell r="J283">
            <v>2672.324</v>
          </cell>
          <cell r="K283">
            <v>2673.2496600000004</v>
          </cell>
          <cell r="L283">
            <v>2652.68934</v>
          </cell>
          <cell r="M283">
            <v>2538.4934000000003</v>
          </cell>
          <cell r="N283">
            <v>2518.9276600000003</v>
          </cell>
          <cell r="O283">
            <v>2037.942772</v>
          </cell>
          <cell r="P283">
            <v>2055.215079</v>
          </cell>
          <cell r="Q283">
            <v>2015.204942</v>
          </cell>
          <cell r="R283">
            <v>2016.256526</v>
          </cell>
          <cell r="S283">
            <v>2337.8441</v>
          </cell>
          <cell r="T283">
            <v>2058.69704</v>
          </cell>
          <cell r="U283">
            <v>2143.3019679999998</v>
          </cell>
          <cell r="V283">
            <v>2224.583262</v>
          </cell>
        </row>
        <row r="284">
          <cell r="A284" t="str">
            <v>NH3_Ireland</v>
          </cell>
          <cell r="B284" t="str">
            <v>EU15</v>
          </cell>
          <cell r="C284" t="str">
            <v>NH3</v>
          </cell>
          <cell r="D284" t="str">
            <v>Mg</v>
          </cell>
          <cell r="E284">
            <v>12</v>
          </cell>
          <cell r="F284" t="str">
            <v>Energy Industries (Power Production 1A1a)</v>
          </cell>
          <cell r="G284">
            <v>1.1</v>
          </cell>
          <cell r="H284" t="str">
            <v>IE</v>
          </cell>
          <cell r="I284" t="str">
            <v>Ireland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</row>
        <row r="285">
          <cell r="A285" t="str">
            <v>NH3_Netherlands</v>
          </cell>
          <cell r="B285" t="str">
            <v>EU15</v>
          </cell>
          <cell r="C285" t="str">
            <v>NH3</v>
          </cell>
          <cell r="D285" t="str">
            <v>Mg</v>
          </cell>
          <cell r="E285">
            <v>12</v>
          </cell>
          <cell r="F285" t="str">
            <v>Energy Industries (Power Production 1A1a)</v>
          </cell>
          <cell r="G285">
            <v>1.1</v>
          </cell>
          <cell r="H285" t="str">
            <v>NL</v>
          </cell>
          <cell r="I285" t="str">
            <v>Netherlands</v>
          </cell>
          <cell r="J285">
            <v>0</v>
          </cell>
          <cell r="K285">
            <v>0.15801272341714634</v>
          </cell>
          <cell r="L285">
            <v>0.29627385640714937</v>
          </cell>
          <cell r="M285">
            <v>0.474038170251439</v>
          </cell>
          <cell r="N285">
            <v>0.6320508936685854</v>
          </cell>
          <cell r="O285">
            <v>0.163</v>
          </cell>
          <cell r="P285">
            <v>1.0124407411780554</v>
          </cell>
          <cell r="Q285">
            <v>1.8713128667850716</v>
          </cell>
          <cell r="R285">
            <v>21.924</v>
          </cell>
          <cell r="S285">
            <v>0.41964999999999997</v>
          </cell>
          <cell r="T285">
            <v>37.809000000000005</v>
          </cell>
          <cell r="U285">
            <v>3.6189999999999998</v>
          </cell>
          <cell r="V285">
            <v>13.637829</v>
          </cell>
        </row>
        <row r="286">
          <cell r="A286" t="str">
            <v>NH3_Portugal</v>
          </cell>
          <cell r="B286" t="str">
            <v>EU15</v>
          </cell>
          <cell r="C286" t="str">
            <v>NH3</v>
          </cell>
          <cell r="D286" t="str">
            <v>Mg</v>
          </cell>
          <cell r="E286">
            <v>12</v>
          </cell>
          <cell r="F286" t="str">
            <v>Energy Industries (Power Production 1A1a)</v>
          </cell>
          <cell r="G286">
            <v>1.1</v>
          </cell>
          <cell r="H286" t="str">
            <v>PT</v>
          </cell>
          <cell r="I286" t="str">
            <v>Portugal</v>
          </cell>
          <cell r="J286">
            <v>0.000401</v>
          </cell>
          <cell r="K286">
            <v>0.000225</v>
          </cell>
          <cell r="L286">
            <v>0.00036399999999999996</v>
          </cell>
          <cell r="M286">
            <v>0.00024900000000000004</v>
          </cell>
          <cell r="N286">
            <v>0.000377</v>
          </cell>
          <cell r="O286">
            <v>0.000277</v>
          </cell>
          <cell r="P286">
            <v>0.000309</v>
          </cell>
          <cell r="Q286">
            <v>0.00028900000000000003</v>
          </cell>
          <cell r="R286">
            <v>0.0018700000000000001</v>
          </cell>
          <cell r="S286">
            <v>0.000804</v>
          </cell>
          <cell r="T286">
            <v>0.00718</v>
          </cell>
          <cell r="U286">
            <v>0.0107</v>
          </cell>
          <cell r="V286">
            <v>0.009219999999999999</v>
          </cell>
        </row>
        <row r="287">
          <cell r="A287" t="str">
            <v>NH3_Spain</v>
          </cell>
          <cell r="B287" t="str">
            <v>EU15</v>
          </cell>
          <cell r="C287" t="str">
            <v>NH3</v>
          </cell>
          <cell r="D287" t="str">
            <v>Mg</v>
          </cell>
          <cell r="E287">
            <v>12</v>
          </cell>
          <cell r="F287" t="str">
            <v>Energy Industries (Power Production 1A1a)</v>
          </cell>
          <cell r="G287">
            <v>1.1</v>
          </cell>
          <cell r="H287" t="str">
            <v>ES</v>
          </cell>
          <cell r="I287" t="str">
            <v>Spain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</row>
        <row r="288">
          <cell r="A288" t="str">
            <v>NH3_Sweden</v>
          </cell>
          <cell r="B288" t="str">
            <v>EU15</v>
          </cell>
          <cell r="C288" t="str">
            <v>NH3</v>
          </cell>
          <cell r="D288" t="str">
            <v>Mg</v>
          </cell>
          <cell r="E288">
            <v>12</v>
          </cell>
          <cell r="F288" t="str">
            <v>Energy Industries (Power Production 1A1a)</v>
          </cell>
          <cell r="G288">
            <v>1.1</v>
          </cell>
          <cell r="H288" t="str">
            <v>SE</v>
          </cell>
          <cell r="I288" t="str">
            <v>Sweden</v>
          </cell>
          <cell r="J288">
            <v>203.45436</v>
          </cell>
          <cell r="K288">
            <v>239.510449</v>
          </cell>
          <cell r="L288">
            <v>252.85159099999998</v>
          </cell>
          <cell r="M288">
            <v>275.955636</v>
          </cell>
          <cell r="N288">
            <v>311.07481199999995</v>
          </cell>
          <cell r="O288">
            <v>310.09472900000003</v>
          </cell>
          <cell r="P288">
            <v>452.314438</v>
          </cell>
          <cell r="Q288">
            <v>325.90041199999996</v>
          </cell>
          <cell r="R288">
            <v>354.806181</v>
          </cell>
          <cell r="S288">
            <v>326.125332</v>
          </cell>
          <cell r="T288">
            <v>285.593721</v>
          </cell>
          <cell r="U288">
            <v>340.028148</v>
          </cell>
          <cell r="V288">
            <v>371.211957</v>
          </cell>
        </row>
        <row r="289">
          <cell r="A289" t="str">
            <v>NH3_United Kingdom</v>
          </cell>
          <cell r="B289" t="str">
            <v>EU15</v>
          </cell>
          <cell r="C289" t="str">
            <v>NH3</v>
          </cell>
          <cell r="D289" t="str">
            <v>Mg</v>
          </cell>
          <cell r="E289">
            <v>12</v>
          </cell>
          <cell r="F289" t="str">
            <v>Energy Industries (Power Production 1A1a)</v>
          </cell>
          <cell r="G289">
            <v>1.1</v>
          </cell>
          <cell r="H289" t="str">
            <v>GB</v>
          </cell>
          <cell r="I289" t="str">
            <v>United Kingdom</v>
          </cell>
          <cell r="J289">
            <v>34.533228</v>
          </cell>
          <cell r="K289">
            <v>34.469991</v>
          </cell>
          <cell r="L289">
            <v>35.111186000000004</v>
          </cell>
          <cell r="M289">
            <v>36.461611</v>
          </cell>
          <cell r="N289">
            <v>48.896728</v>
          </cell>
          <cell r="O289">
            <v>50.632087</v>
          </cell>
          <cell r="P289">
            <v>50.413188</v>
          </cell>
          <cell r="Q289">
            <v>49.727076000000004</v>
          </cell>
          <cell r="R289">
            <v>67.720505</v>
          </cell>
          <cell r="S289">
            <v>32.924184000000004</v>
          </cell>
          <cell r="T289">
            <v>25.860346</v>
          </cell>
          <cell r="U289">
            <v>31.22428</v>
          </cell>
          <cell r="V289">
            <v>43.135588000000006</v>
          </cell>
        </row>
        <row r="290">
          <cell r="A290" t="str">
            <v>NMVOC_Austria</v>
          </cell>
          <cell r="B290" t="str">
            <v>EU15</v>
          </cell>
          <cell r="C290" t="str">
            <v>NMVOC</v>
          </cell>
          <cell r="D290" t="str">
            <v>Mg</v>
          </cell>
          <cell r="E290">
            <v>12</v>
          </cell>
          <cell r="F290" t="str">
            <v>Energy Industries (Power Production 1A1a)</v>
          </cell>
          <cell r="G290">
            <v>1.1</v>
          </cell>
          <cell r="H290" t="str">
            <v>AT</v>
          </cell>
          <cell r="I290" t="str">
            <v>Austria</v>
          </cell>
          <cell r="J290">
            <v>407.66233600000004</v>
          </cell>
          <cell r="K290">
            <v>471.79735</v>
          </cell>
          <cell r="L290">
            <v>430.315237</v>
          </cell>
          <cell r="M290">
            <v>439.710423</v>
          </cell>
          <cell r="N290">
            <v>411.339049</v>
          </cell>
          <cell r="O290">
            <v>407.741756</v>
          </cell>
          <cell r="P290">
            <v>437.024626</v>
          </cell>
          <cell r="Q290">
            <v>447.222977</v>
          </cell>
          <cell r="R290">
            <v>447.298385</v>
          </cell>
          <cell r="S290">
            <v>382.562372</v>
          </cell>
          <cell r="T290">
            <v>406.52396699999997</v>
          </cell>
          <cell r="U290">
            <v>497.23907</v>
          </cell>
          <cell r="V290">
            <v>573.424527</v>
          </cell>
        </row>
        <row r="291">
          <cell r="A291" t="str">
            <v>NMVOC_Belgium</v>
          </cell>
          <cell r="B291" t="str">
            <v>EU15</v>
          </cell>
          <cell r="C291" t="str">
            <v>NMVOC</v>
          </cell>
          <cell r="D291" t="str">
            <v>Mg</v>
          </cell>
          <cell r="E291">
            <v>12</v>
          </cell>
          <cell r="F291" t="str">
            <v>Energy Industries (Power Production 1A1a)</v>
          </cell>
          <cell r="G291">
            <v>1.1</v>
          </cell>
          <cell r="H291" t="str">
            <v>BE</v>
          </cell>
          <cell r="I291" t="str">
            <v>Belgium</v>
          </cell>
          <cell r="J291">
            <v>1427.41</v>
          </cell>
          <cell r="K291">
            <v>423.8440365513394</v>
          </cell>
          <cell r="L291">
            <v>382.58710142696134</v>
          </cell>
          <cell r="M291">
            <v>312.2199625174086</v>
          </cell>
          <cell r="N291">
            <v>310.5440209662934</v>
          </cell>
          <cell r="O291">
            <v>1122.21</v>
          </cell>
          <cell r="P291">
            <v>298.92662366296497</v>
          </cell>
          <cell r="Q291">
            <v>283.82687801056693</v>
          </cell>
          <cell r="R291">
            <v>269.0909639226929</v>
          </cell>
          <cell r="S291">
            <v>270.0020142833035</v>
          </cell>
          <cell r="T291">
            <v>1303.62</v>
          </cell>
          <cell r="U291">
            <v>856.67511</v>
          </cell>
          <cell r="V291">
            <v>977.6751099999999</v>
          </cell>
        </row>
        <row r="292">
          <cell r="A292" t="str">
            <v>NMVOC_Denmark</v>
          </cell>
          <cell r="B292" t="str">
            <v>EU15</v>
          </cell>
          <cell r="C292" t="str">
            <v>NMVOC</v>
          </cell>
          <cell r="D292" t="str">
            <v>Mg</v>
          </cell>
          <cell r="E292">
            <v>12</v>
          </cell>
          <cell r="F292" t="str">
            <v>Energy Industries (Power Production 1A1a)</v>
          </cell>
          <cell r="G292">
            <v>1.1</v>
          </cell>
          <cell r="H292" t="str">
            <v>DK</v>
          </cell>
          <cell r="I292" t="str">
            <v>Denmark</v>
          </cell>
          <cell r="J292">
            <v>1029.455502</v>
          </cell>
          <cell r="K292">
            <v>1260.068092</v>
          </cell>
          <cell r="L292">
            <v>1259.047191</v>
          </cell>
          <cell r="M292">
            <v>1408.814255</v>
          </cell>
          <cell r="N292">
            <v>2269.423711</v>
          </cell>
          <cell r="O292">
            <v>3393.5069790000002</v>
          </cell>
          <cell r="P292">
            <v>4362.611248</v>
          </cell>
          <cell r="Q292">
            <v>4096.371067</v>
          </cell>
          <cell r="R292">
            <v>4537.075306000001</v>
          </cell>
          <cell r="S292">
            <v>4115.22522</v>
          </cell>
          <cell r="T292">
            <v>3905.8950069999996</v>
          </cell>
          <cell r="U292">
            <v>4245.712798</v>
          </cell>
          <cell r="V292">
            <v>4240.382742000001</v>
          </cell>
        </row>
        <row r="293">
          <cell r="A293" t="str">
            <v>NMVOC_Finland</v>
          </cell>
          <cell r="B293" t="str">
            <v>EU15</v>
          </cell>
          <cell r="C293" t="str">
            <v>NMVOC</v>
          </cell>
          <cell r="D293" t="str">
            <v>Mg</v>
          </cell>
          <cell r="E293">
            <v>12</v>
          </cell>
          <cell r="F293" t="str">
            <v>Energy Industries (Power Production 1A1a)</v>
          </cell>
          <cell r="G293">
            <v>1.1</v>
          </cell>
          <cell r="H293" t="str">
            <v>FI</v>
          </cell>
          <cell r="I293" t="str">
            <v>Finland</v>
          </cell>
          <cell r="J293">
            <v>46</v>
          </cell>
          <cell r="K293">
            <v>46</v>
          </cell>
          <cell r="L293">
            <v>46</v>
          </cell>
          <cell r="M293">
            <v>46</v>
          </cell>
          <cell r="N293">
            <v>46</v>
          </cell>
          <cell r="O293">
            <v>46</v>
          </cell>
          <cell r="P293">
            <v>46</v>
          </cell>
          <cell r="Q293">
            <v>46</v>
          </cell>
          <cell r="R293">
            <v>46</v>
          </cell>
          <cell r="S293">
            <v>46</v>
          </cell>
          <cell r="T293">
            <v>46</v>
          </cell>
          <cell r="U293">
            <v>23</v>
          </cell>
          <cell r="V293">
            <v>23.4</v>
          </cell>
        </row>
        <row r="294">
          <cell r="A294" t="str">
            <v>NMVOC_France</v>
          </cell>
          <cell r="B294" t="str">
            <v>EU15</v>
          </cell>
          <cell r="C294" t="str">
            <v>NMVOC</v>
          </cell>
          <cell r="D294" t="str">
            <v>Mg</v>
          </cell>
          <cell r="E294">
            <v>12</v>
          </cell>
          <cell r="F294" t="str">
            <v>Energy Industries (Power Production 1A1a)</v>
          </cell>
          <cell r="G294">
            <v>1.1</v>
          </cell>
          <cell r="H294" t="str">
            <v>FR</v>
          </cell>
          <cell r="I294" t="str">
            <v>France</v>
          </cell>
          <cell r="J294">
            <v>2019.72</v>
          </cell>
          <cell r="K294">
            <v>2444.79</v>
          </cell>
          <cell r="L294">
            <v>2893.97</v>
          </cell>
          <cell r="M294">
            <v>3054.36</v>
          </cell>
          <cell r="N294">
            <v>2900.48</v>
          </cell>
          <cell r="O294">
            <v>2761.61</v>
          </cell>
          <cell r="P294">
            <v>2568.34</v>
          </cell>
          <cell r="Q294">
            <v>2422.51</v>
          </cell>
          <cell r="R294">
            <v>2705.75</v>
          </cell>
          <cell r="S294">
            <v>1952.87</v>
          </cell>
          <cell r="T294">
            <v>1806.18</v>
          </cell>
          <cell r="U294">
            <v>1380.59</v>
          </cell>
          <cell r="V294">
            <v>1393.19</v>
          </cell>
        </row>
        <row r="295">
          <cell r="A295" t="str">
            <v>NMVOC_Germany</v>
          </cell>
          <cell r="B295" t="str">
            <v>EU15</v>
          </cell>
          <cell r="C295" t="str">
            <v>NMVOC</v>
          </cell>
          <cell r="D295" t="str">
            <v>Mg</v>
          </cell>
          <cell r="E295">
            <v>12</v>
          </cell>
          <cell r="F295" t="str">
            <v>Energy Industries (Power Production 1A1a)</v>
          </cell>
          <cell r="G295">
            <v>1.1</v>
          </cell>
          <cell r="H295" t="str">
            <v>DE</v>
          </cell>
          <cell r="I295" t="str">
            <v>Germany</v>
          </cell>
          <cell r="J295">
            <v>6365.021</v>
          </cell>
          <cell r="K295">
            <v>5974.9794999999995</v>
          </cell>
          <cell r="L295">
            <v>5592.466899999999</v>
          </cell>
          <cell r="M295">
            <v>5296.0662</v>
          </cell>
          <cell r="N295">
            <v>5226.298</v>
          </cell>
          <cell r="O295">
            <v>6773.719545999999</v>
          </cell>
          <cell r="P295">
            <v>7164.1693159999995</v>
          </cell>
          <cell r="Q295">
            <v>6617.33891</v>
          </cell>
          <cell r="R295">
            <v>6792.346397</v>
          </cell>
          <cell r="S295">
            <v>6523.809542</v>
          </cell>
          <cell r="T295">
            <v>6609.250303999999</v>
          </cell>
          <cell r="U295">
            <v>6626.747103</v>
          </cell>
          <cell r="V295">
            <v>6723.513086</v>
          </cell>
        </row>
        <row r="296">
          <cell r="A296" t="str">
            <v>NMVOC_Greece</v>
          </cell>
          <cell r="B296" t="str">
            <v>EU15</v>
          </cell>
          <cell r="C296" t="str">
            <v>NMVOC</v>
          </cell>
          <cell r="D296" t="str">
            <v>Mg</v>
          </cell>
          <cell r="E296">
            <v>12</v>
          </cell>
          <cell r="F296" t="str">
            <v>Energy Industries (Power Production 1A1a)</v>
          </cell>
          <cell r="G296">
            <v>1.1</v>
          </cell>
          <cell r="H296" t="str">
            <v>GR</v>
          </cell>
          <cell r="I296" t="str">
            <v>Greece</v>
          </cell>
          <cell r="J296">
            <v>4719.253934330678</v>
          </cell>
          <cell r="K296">
            <v>4708.317651486639</v>
          </cell>
          <cell r="L296">
            <v>4726.287777988975</v>
          </cell>
          <cell r="M296">
            <v>4750.869061413673</v>
          </cell>
          <cell r="N296">
            <v>5653.72050816697</v>
          </cell>
          <cell r="O296">
            <v>4711.430706014195</v>
          </cell>
          <cell r="P296">
            <v>4668.410237250141</v>
          </cell>
          <cell r="Q296">
            <v>5631.697589734697</v>
          </cell>
          <cell r="R296">
            <v>5604.523767450078</v>
          </cell>
          <cell r="S296">
            <v>5603.208556149732</v>
          </cell>
          <cell r="T296">
            <v>15558.171571696932</v>
          </cell>
          <cell r="U296">
            <v>5834.314339386349</v>
          </cell>
          <cell r="V296">
            <v>5834.314339386349</v>
          </cell>
        </row>
        <row r="297">
          <cell r="A297" t="str">
            <v>NMVOC_Ireland</v>
          </cell>
          <cell r="B297" t="str">
            <v>EU15</v>
          </cell>
          <cell r="C297" t="str">
            <v>NMVOC</v>
          </cell>
          <cell r="D297" t="str">
            <v>Mg</v>
          </cell>
          <cell r="E297">
            <v>12</v>
          </cell>
          <cell r="F297" t="str">
            <v>Energy Industries (Power Production 1A1a)</v>
          </cell>
          <cell r="G297">
            <v>1.1</v>
          </cell>
          <cell r="H297" t="str">
            <v>IE</v>
          </cell>
          <cell r="I297" t="str">
            <v>Ireland</v>
          </cell>
          <cell r="J297">
            <v>196.78862654709562</v>
          </cell>
          <cell r="K297">
            <v>196.78862654709565</v>
          </cell>
          <cell r="L297">
            <v>295.18293982064347</v>
          </cell>
          <cell r="M297">
            <v>295.18293982064347</v>
          </cell>
          <cell r="N297">
            <v>295.18293982064347</v>
          </cell>
          <cell r="O297">
            <v>295.18293982064347</v>
          </cell>
          <cell r="P297">
            <v>295.18293982064347</v>
          </cell>
          <cell r="Q297">
            <v>295.18293982064347</v>
          </cell>
          <cell r="R297">
            <v>295.18293982064347</v>
          </cell>
          <cell r="S297">
            <v>196.78862654709565</v>
          </cell>
          <cell r="T297">
            <v>254</v>
          </cell>
          <cell r="U297">
            <v>274</v>
          </cell>
          <cell r="V297">
            <v>264</v>
          </cell>
        </row>
        <row r="298">
          <cell r="A298" t="str">
            <v>NMVOC_Italy</v>
          </cell>
          <cell r="B298" t="str">
            <v>EU15</v>
          </cell>
          <cell r="C298" t="str">
            <v>NMVOC</v>
          </cell>
          <cell r="D298" t="str">
            <v>Mg</v>
          </cell>
          <cell r="E298">
            <v>12</v>
          </cell>
          <cell r="F298" t="str">
            <v>Energy Industries (Power Production 1A1a)</v>
          </cell>
          <cell r="G298">
            <v>1.1</v>
          </cell>
          <cell r="H298" t="str">
            <v>IT</v>
          </cell>
          <cell r="I298" t="str">
            <v>Italy</v>
          </cell>
          <cell r="J298">
            <v>4311.396046831129</v>
          </cell>
          <cell r="K298">
            <v>4191.222580345181</v>
          </cell>
          <cell r="L298">
            <v>4077.0703898542192</v>
          </cell>
          <cell r="M298">
            <v>3891.150190690012</v>
          </cell>
          <cell r="N298">
            <v>4071.385185077559</v>
          </cell>
          <cell r="O298">
            <v>4258.173568222438</v>
          </cell>
          <cell r="P298">
            <v>4155.195745740771</v>
          </cell>
          <cell r="Q298">
            <v>4295.147003425128</v>
          </cell>
          <cell r="R298">
            <v>4385.698853040467</v>
          </cell>
          <cell r="S298">
            <v>4303.435529062187</v>
          </cell>
          <cell r="T298">
            <v>4311.686872873216</v>
          </cell>
          <cell r="U298">
            <v>4152.837262898077</v>
          </cell>
          <cell r="V298">
            <v>4152.837262898077</v>
          </cell>
        </row>
        <row r="299">
          <cell r="A299" t="str">
            <v>NMVOC_Netherlands</v>
          </cell>
          <cell r="B299" t="str">
            <v>EU15</v>
          </cell>
          <cell r="C299" t="str">
            <v>NMVOC</v>
          </cell>
          <cell r="D299" t="str">
            <v>Mg</v>
          </cell>
          <cell r="E299">
            <v>12</v>
          </cell>
          <cell r="F299" t="str">
            <v>Energy Industries (Power Production 1A1a)</v>
          </cell>
          <cell r="G299">
            <v>1.1</v>
          </cell>
          <cell r="H299" t="str">
            <v>NL</v>
          </cell>
          <cell r="I299" t="str">
            <v>Netherlands</v>
          </cell>
          <cell r="J299">
            <v>743.608403</v>
          </cell>
          <cell r="K299">
            <v>883.528708941816</v>
          </cell>
          <cell r="L299">
            <v>982.6530402959758</v>
          </cell>
          <cell r="M299">
            <v>487.481997624919</v>
          </cell>
          <cell r="N299">
            <v>552.5976717666408</v>
          </cell>
          <cell r="O299">
            <v>873.6390269999999</v>
          </cell>
          <cell r="P299">
            <v>311.44900849483054</v>
          </cell>
          <cell r="Q299">
            <v>444.5293262577778</v>
          </cell>
          <cell r="R299">
            <v>630.4680000000001</v>
          </cell>
          <cell r="S299">
            <v>2525.37</v>
          </cell>
          <cell r="T299">
            <v>2511.156942</v>
          </cell>
          <cell r="U299">
            <v>1118.274982</v>
          </cell>
          <cell r="V299">
            <v>1068.283133</v>
          </cell>
        </row>
        <row r="300">
          <cell r="A300" t="str">
            <v>NMVOC_Portugal</v>
          </cell>
          <cell r="B300" t="str">
            <v>EU15</v>
          </cell>
          <cell r="C300" t="str">
            <v>NMVOC</v>
          </cell>
          <cell r="D300" t="str">
            <v>Mg</v>
          </cell>
          <cell r="E300">
            <v>12</v>
          </cell>
          <cell r="F300" t="str">
            <v>Energy Industries (Power Production 1A1a)</v>
          </cell>
          <cell r="G300">
            <v>1.1</v>
          </cell>
          <cell r="H300" t="str">
            <v>PT</v>
          </cell>
          <cell r="I300" t="str">
            <v>Portugal</v>
          </cell>
          <cell r="J300">
            <v>372.92602400000004</v>
          </cell>
          <cell r="K300">
            <v>394.502238</v>
          </cell>
          <cell r="L300">
            <v>501.65658199999996</v>
          </cell>
          <cell r="M300">
            <v>404.398912</v>
          </cell>
          <cell r="N300">
            <v>342.233719</v>
          </cell>
          <cell r="O300">
            <v>408.36554</v>
          </cell>
          <cell r="P300">
            <v>278.69962599999997</v>
          </cell>
          <cell r="Q300">
            <v>299.560365</v>
          </cell>
          <cell r="R300">
            <v>453.73870999999997</v>
          </cell>
          <cell r="S300">
            <v>793.638003</v>
          </cell>
          <cell r="T300">
            <v>596.889692</v>
          </cell>
          <cell r="U300">
            <v>659.4343150000001</v>
          </cell>
          <cell r="V300">
            <v>834.984776</v>
          </cell>
        </row>
        <row r="301">
          <cell r="A301" t="str">
            <v>NMVOC_Spain</v>
          </cell>
          <cell r="B301" t="str">
            <v>EU15</v>
          </cell>
          <cell r="C301" t="str">
            <v>NMVOC</v>
          </cell>
          <cell r="D301" t="str">
            <v>Mg</v>
          </cell>
          <cell r="E301">
            <v>12</v>
          </cell>
          <cell r="F301" t="str">
            <v>Energy Industries (Power Production 1A1a)</v>
          </cell>
          <cell r="G301">
            <v>1.1</v>
          </cell>
          <cell r="H301" t="str">
            <v>ES</v>
          </cell>
          <cell r="I301" t="str">
            <v>Spain</v>
          </cell>
          <cell r="J301">
            <v>6057.208393</v>
          </cell>
          <cell r="K301">
            <v>6051.21079</v>
          </cell>
          <cell r="L301">
            <v>6575.5086440000005</v>
          </cell>
          <cell r="M301">
            <v>5824.605447</v>
          </cell>
          <cell r="N301">
            <v>5434.658350000001</v>
          </cell>
          <cell r="O301">
            <v>5696.950398</v>
          </cell>
          <cell r="P301">
            <v>5061.398863</v>
          </cell>
          <cell r="Q301">
            <v>5253.912417</v>
          </cell>
          <cell r="R301">
            <v>5575.893023</v>
          </cell>
          <cell r="S301">
            <v>6331.189202</v>
          </cell>
          <cell r="T301">
            <v>6352.957286</v>
          </cell>
          <cell r="U301">
            <v>6488.876678</v>
          </cell>
          <cell r="V301">
            <v>7241.906302</v>
          </cell>
        </row>
        <row r="302">
          <cell r="A302" t="str">
            <v>NMVOC_Sweden</v>
          </cell>
          <cell r="B302" t="str">
            <v>EU15</v>
          </cell>
          <cell r="C302" t="str">
            <v>NMVOC</v>
          </cell>
          <cell r="D302" t="str">
            <v>Mg</v>
          </cell>
          <cell r="E302">
            <v>12</v>
          </cell>
          <cell r="F302" t="str">
            <v>Energy Industries (Power Production 1A1a)</v>
          </cell>
          <cell r="G302">
            <v>1.1</v>
          </cell>
          <cell r="H302" t="str">
            <v>SE</v>
          </cell>
          <cell r="I302" t="str">
            <v>Sweden</v>
          </cell>
          <cell r="J302">
            <v>2526.16636</v>
          </cell>
          <cell r="K302">
            <v>2968.618947</v>
          </cell>
          <cell r="L302">
            <v>2973.142503</v>
          </cell>
          <cell r="M302">
            <v>1837.470797</v>
          </cell>
          <cell r="N302">
            <v>2256.99797</v>
          </cell>
          <cell r="O302">
            <v>2619.048928</v>
          </cell>
          <cell r="P302">
            <v>3869.616026</v>
          </cell>
          <cell r="Q302">
            <v>1974.850569</v>
          </cell>
          <cell r="R302">
            <v>2188.8066799999997</v>
          </cell>
          <cell r="S302">
            <v>2034.4882719999998</v>
          </cell>
          <cell r="T302">
            <v>1938.4767689999999</v>
          </cell>
          <cell r="U302">
            <v>2325.9733539999997</v>
          </cell>
          <cell r="V302">
            <v>2552.119641</v>
          </cell>
        </row>
        <row r="303">
          <cell r="A303" t="str">
            <v>NMVOC_United Kingdom</v>
          </cell>
          <cell r="B303" t="str">
            <v>EU15</v>
          </cell>
          <cell r="C303" t="str">
            <v>NMVOC</v>
          </cell>
          <cell r="D303" t="str">
            <v>Mg</v>
          </cell>
          <cell r="E303">
            <v>12</v>
          </cell>
          <cell r="F303" t="str">
            <v>Energy Industries (Power Production 1A1a)</v>
          </cell>
          <cell r="G303">
            <v>1.1</v>
          </cell>
          <cell r="H303" t="str">
            <v>GB</v>
          </cell>
          <cell r="I303" t="str">
            <v>United Kingdom</v>
          </cell>
          <cell r="J303">
            <v>7354.054566000001</v>
          </cell>
          <cell r="K303">
            <v>7308.566071</v>
          </cell>
          <cell r="L303">
            <v>7014.733483</v>
          </cell>
          <cell r="M303">
            <v>6898.340988</v>
          </cell>
          <cell r="N303">
            <v>7709.576459</v>
          </cell>
          <cell r="O303">
            <v>8068.251076</v>
          </cell>
          <cell r="P303">
            <v>8691.900117</v>
          </cell>
          <cell r="Q303">
            <v>7982.265023</v>
          </cell>
          <cell r="R303">
            <v>6408.56109</v>
          </cell>
          <cell r="S303">
            <v>8040.507321</v>
          </cell>
          <cell r="T303">
            <v>8488.376161</v>
          </cell>
          <cell r="U303">
            <v>8468.443737</v>
          </cell>
          <cell r="V303">
            <v>8850.522369</v>
          </cell>
        </row>
        <row r="304">
          <cell r="A304" t="str">
            <v>NOx_Austria</v>
          </cell>
          <cell r="B304" t="str">
            <v>EU15</v>
          </cell>
          <cell r="C304" t="str">
            <v>NOx</v>
          </cell>
          <cell r="D304" t="str">
            <v>Mg</v>
          </cell>
          <cell r="E304">
            <v>12</v>
          </cell>
          <cell r="F304" t="str">
            <v>Energy Industries (Power Production 1A1a)</v>
          </cell>
          <cell r="G304">
            <v>1.1</v>
          </cell>
          <cell r="H304" t="str">
            <v>AT</v>
          </cell>
          <cell r="I304" t="str">
            <v>Austria</v>
          </cell>
          <cell r="J304">
            <v>11707.698</v>
          </cell>
          <cell r="K304">
            <v>9387.932227000001</v>
          </cell>
          <cell r="L304">
            <v>9319.547375999999</v>
          </cell>
          <cell r="M304">
            <v>7853.060199</v>
          </cell>
          <cell r="N304">
            <v>6800.723545000001</v>
          </cell>
          <cell r="O304">
            <v>8038.17461</v>
          </cell>
          <cell r="P304">
            <v>7258.348964</v>
          </cell>
          <cell r="Q304">
            <v>7869.100555</v>
          </cell>
          <cell r="R304">
            <v>6838.498848</v>
          </cell>
          <cell r="S304">
            <v>7104.845109</v>
          </cell>
          <cell r="T304">
            <v>7487.370773000001</v>
          </cell>
          <cell r="U304">
            <v>8944.211353</v>
          </cell>
          <cell r="V304">
            <v>9946.964418</v>
          </cell>
        </row>
        <row r="305">
          <cell r="A305" t="str">
            <v>NOx_Belgium</v>
          </cell>
          <cell r="B305" t="str">
            <v>EU15</v>
          </cell>
          <cell r="C305" t="str">
            <v>NOx</v>
          </cell>
          <cell r="D305" t="str">
            <v>Mg</v>
          </cell>
          <cell r="E305">
            <v>12</v>
          </cell>
          <cell r="F305" t="str">
            <v>Energy Industries (Power Production 1A1a)</v>
          </cell>
          <cell r="G305">
            <v>1.1</v>
          </cell>
          <cell r="H305" t="str">
            <v>BE</v>
          </cell>
          <cell r="I305" t="str">
            <v>Belgium</v>
          </cell>
          <cell r="J305">
            <v>58958.2</v>
          </cell>
          <cell r="K305">
            <v>51596.375500814574</v>
          </cell>
          <cell r="L305">
            <v>49073.858337730504</v>
          </cell>
          <cell r="M305">
            <v>46083.20380248992</v>
          </cell>
          <cell r="N305">
            <v>48404.666710159305</v>
          </cell>
          <cell r="O305">
            <v>53590.3</v>
          </cell>
          <cell r="P305">
            <v>42025.4716013444</v>
          </cell>
          <cell r="Q305">
            <v>37205.522346413374</v>
          </cell>
          <cell r="R305">
            <v>37636.28563178138</v>
          </cell>
          <cell r="S305">
            <v>25950.22727185657</v>
          </cell>
          <cell r="T305">
            <v>37780.5</v>
          </cell>
          <cell r="U305">
            <v>30394.234399999998</v>
          </cell>
          <cell r="V305">
            <v>25371.234399999998</v>
          </cell>
        </row>
        <row r="306">
          <cell r="A306" t="str">
            <v>NOx_Denmark</v>
          </cell>
          <cell r="B306" t="str">
            <v>EU15</v>
          </cell>
          <cell r="C306" t="str">
            <v>NOx</v>
          </cell>
          <cell r="D306" t="str">
            <v>Mg</v>
          </cell>
          <cell r="E306">
            <v>12</v>
          </cell>
          <cell r="F306" t="str">
            <v>Energy Industries (Power Production 1A1a)</v>
          </cell>
          <cell r="G306">
            <v>1.1</v>
          </cell>
          <cell r="H306" t="str">
            <v>DK</v>
          </cell>
          <cell r="I306" t="str">
            <v>Denmark</v>
          </cell>
          <cell r="J306">
            <v>91160.56</v>
          </cell>
          <cell r="K306">
            <v>132509.974</v>
          </cell>
          <cell r="L306">
            <v>91444.21687</v>
          </cell>
          <cell r="M306">
            <v>94035.71777999999</v>
          </cell>
          <cell r="N306">
            <v>98065.28828000001</v>
          </cell>
          <cell r="O306">
            <v>83392.57659000001</v>
          </cell>
          <cell r="P306">
            <v>120651.6647</v>
          </cell>
          <cell r="Q306">
            <v>78944.33002</v>
          </cell>
          <cell r="R306">
            <v>64675.9081</v>
          </cell>
          <cell r="S306">
            <v>51916.04151</v>
          </cell>
          <cell r="T306">
            <v>43273.08549</v>
          </cell>
          <cell r="U306">
            <v>43709.786700000004</v>
          </cell>
          <cell r="V306">
            <v>44964.40932</v>
          </cell>
        </row>
        <row r="307">
          <cell r="A307" t="str">
            <v>NOx_Finland</v>
          </cell>
          <cell r="B307" t="str">
            <v>EU15</v>
          </cell>
          <cell r="C307" t="str">
            <v>NOx</v>
          </cell>
          <cell r="D307" t="str">
            <v>Mg</v>
          </cell>
          <cell r="E307">
            <v>12</v>
          </cell>
          <cell r="F307" t="str">
            <v>Energy Industries (Power Production 1A1a)</v>
          </cell>
          <cell r="G307">
            <v>1.1</v>
          </cell>
          <cell r="H307" t="str">
            <v>FI</v>
          </cell>
          <cell r="I307" t="str">
            <v>Finland</v>
          </cell>
          <cell r="J307">
            <v>41800</v>
          </cell>
          <cell r="K307">
            <v>45700</v>
          </cell>
          <cell r="L307">
            <v>44700</v>
          </cell>
          <cell r="M307">
            <v>47200</v>
          </cell>
          <cell r="N307">
            <v>48500</v>
          </cell>
          <cell r="O307">
            <v>33900</v>
          </cell>
          <cell r="P307">
            <v>42200</v>
          </cell>
          <cell r="Q307">
            <v>37900</v>
          </cell>
          <cell r="R307">
            <v>35500</v>
          </cell>
          <cell r="S307">
            <v>31700</v>
          </cell>
          <cell r="T307">
            <v>29500</v>
          </cell>
          <cell r="U307">
            <v>51642</v>
          </cell>
          <cell r="V307">
            <v>45847</v>
          </cell>
        </row>
        <row r="308">
          <cell r="A308" t="str">
            <v>NOx_France</v>
          </cell>
          <cell r="B308" t="str">
            <v>EU15</v>
          </cell>
          <cell r="C308" t="str">
            <v>NOx</v>
          </cell>
          <cell r="D308" t="str">
            <v>Mg</v>
          </cell>
          <cell r="E308">
            <v>12</v>
          </cell>
          <cell r="F308" t="str">
            <v>Energy Industries (Power Production 1A1a)</v>
          </cell>
          <cell r="G308">
            <v>1.1</v>
          </cell>
          <cell r="H308" t="str">
            <v>FR</v>
          </cell>
          <cell r="I308" t="str">
            <v>France</v>
          </cell>
          <cell r="J308">
            <v>115692.39</v>
          </cell>
          <cell r="K308">
            <v>159103.1</v>
          </cell>
          <cell r="L308">
            <v>133338.23</v>
          </cell>
          <cell r="M308">
            <v>88638.36</v>
          </cell>
          <cell r="N308">
            <v>86801.23</v>
          </cell>
          <cell r="O308">
            <v>97376.73</v>
          </cell>
          <cell r="P308">
            <v>108417.29</v>
          </cell>
          <cell r="Q308">
            <v>92812.28</v>
          </cell>
          <cell r="R308">
            <v>128598.82</v>
          </cell>
          <cell r="S308">
            <v>115629.46</v>
          </cell>
          <cell r="T308">
            <v>117238.71</v>
          </cell>
          <cell r="U308">
            <v>92658.29</v>
          </cell>
          <cell r="V308">
            <v>101692.15</v>
          </cell>
        </row>
        <row r="309">
          <cell r="A309" t="str">
            <v>NOx_Germany</v>
          </cell>
          <cell r="B309" t="str">
            <v>EU15</v>
          </cell>
          <cell r="C309" t="str">
            <v>NOx</v>
          </cell>
          <cell r="D309" t="str">
            <v>Mg</v>
          </cell>
          <cell r="E309">
            <v>12</v>
          </cell>
          <cell r="F309" t="str">
            <v>Energy Industries (Power Production 1A1a)</v>
          </cell>
          <cell r="G309">
            <v>1.1</v>
          </cell>
          <cell r="H309" t="str">
            <v>DE</v>
          </cell>
          <cell r="I309" t="str">
            <v>Germany</v>
          </cell>
          <cell r="J309">
            <v>465500.8883</v>
          </cell>
          <cell r="K309">
            <v>416309.7004</v>
          </cell>
          <cell r="L309">
            <v>362977.7576</v>
          </cell>
          <cell r="M309">
            <v>319960.4051</v>
          </cell>
          <cell r="N309">
            <v>272635.1692</v>
          </cell>
          <cell r="O309">
            <v>218629.0325</v>
          </cell>
          <cell r="P309">
            <v>225291.8505</v>
          </cell>
          <cell r="Q309">
            <v>213450.2857</v>
          </cell>
          <cell r="R309">
            <v>215445.5534</v>
          </cell>
          <cell r="S309">
            <v>209142.04390000002</v>
          </cell>
          <cell r="T309">
            <v>212075.9463</v>
          </cell>
          <cell r="U309">
            <v>216578.3493</v>
          </cell>
          <cell r="V309">
            <v>221148.91220000002</v>
          </cell>
        </row>
        <row r="310">
          <cell r="A310" t="str">
            <v>NOx_Greece</v>
          </cell>
          <cell r="B310" t="str">
            <v>EU15</v>
          </cell>
          <cell r="C310" t="str">
            <v>NOx</v>
          </cell>
          <cell r="D310" t="str">
            <v>Mg</v>
          </cell>
          <cell r="E310">
            <v>12</v>
          </cell>
          <cell r="F310" t="str">
            <v>Energy Industries (Power Production 1A1a)</v>
          </cell>
          <cell r="G310">
            <v>1.1</v>
          </cell>
          <cell r="H310" t="str">
            <v>GR</v>
          </cell>
          <cell r="I310" t="str">
            <v>Greece</v>
          </cell>
          <cell r="J310">
            <v>56024.59787181391</v>
          </cell>
          <cell r="K310">
            <v>54811.29093963639</v>
          </cell>
          <cell r="L310">
            <v>58976.55860349128</v>
          </cell>
          <cell r="M310">
            <v>59820.2637165125</v>
          </cell>
          <cell r="N310">
            <v>63342.72178032773</v>
          </cell>
          <cell r="O310">
            <v>63615.74033679434</v>
          </cell>
          <cell r="P310">
            <v>64588.28822495607</v>
          </cell>
          <cell r="Q310">
            <v>65541.25168893037</v>
          </cell>
          <cell r="R310">
            <v>61365.123615288685</v>
          </cell>
          <cell r="S310">
            <v>58688.692671430974</v>
          </cell>
          <cell r="T310">
            <v>69288.33831695857</v>
          </cell>
          <cell r="U310">
            <v>76487.1267135257</v>
          </cell>
          <cell r="V310">
            <v>76487.1267135257</v>
          </cell>
        </row>
        <row r="311">
          <cell r="A311" t="str">
            <v>NOx_Ireland</v>
          </cell>
          <cell r="B311" t="str">
            <v>EU15</v>
          </cell>
          <cell r="C311" t="str">
            <v>NOx</v>
          </cell>
          <cell r="D311" t="str">
            <v>Mg</v>
          </cell>
          <cell r="E311">
            <v>12</v>
          </cell>
          <cell r="F311" t="str">
            <v>Energy Industries (Power Production 1A1a)</v>
          </cell>
          <cell r="G311">
            <v>1.1</v>
          </cell>
          <cell r="H311" t="str">
            <v>IE</v>
          </cell>
          <cell r="I311" t="str">
            <v>Ireland</v>
          </cell>
          <cell r="J311">
            <v>45787.02366114723</v>
          </cell>
          <cell r="K311">
            <v>45591.769828903525</v>
          </cell>
          <cell r="L311">
            <v>52328.02704131111</v>
          </cell>
          <cell r="M311">
            <v>46275.15824175646</v>
          </cell>
          <cell r="N311">
            <v>44420.24683544132</v>
          </cell>
          <cell r="O311">
            <v>41003.304771176605</v>
          </cell>
          <cell r="P311">
            <v>41491.439351785855</v>
          </cell>
          <cell r="Q311">
            <v>39831.78177771442</v>
          </cell>
          <cell r="R311">
            <v>39050.766448739625</v>
          </cell>
          <cell r="S311">
            <v>38562.63186813038</v>
          </cell>
          <cell r="T311">
            <v>39727.896</v>
          </cell>
          <cell r="U311">
            <v>41156</v>
          </cell>
          <cell r="V311">
            <v>37634</v>
          </cell>
        </row>
        <row r="312">
          <cell r="A312" t="str">
            <v>NOx_Italy</v>
          </cell>
          <cell r="B312" t="str">
            <v>EU15</v>
          </cell>
          <cell r="C312" t="str">
            <v>NOx</v>
          </cell>
          <cell r="D312" t="str">
            <v>Mg</v>
          </cell>
          <cell r="E312">
            <v>12</v>
          </cell>
          <cell r="F312" t="str">
            <v>Energy Industries (Power Production 1A1a)</v>
          </cell>
          <cell r="G312">
            <v>1.1</v>
          </cell>
          <cell r="H312" t="str">
            <v>IT</v>
          </cell>
          <cell r="I312" t="str">
            <v>Italy</v>
          </cell>
          <cell r="J312">
            <v>364743.0126598148</v>
          </cell>
          <cell r="K312">
            <v>350797.4028663682</v>
          </cell>
          <cell r="L312">
            <v>329332.0144142461</v>
          </cell>
          <cell r="M312">
            <v>297022.44823823654</v>
          </cell>
          <cell r="N312">
            <v>274972.0515568639</v>
          </cell>
          <cell r="O312">
            <v>274600.80676376505</v>
          </cell>
          <cell r="P312">
            <v>260893.22143593596</v>
          </cell>
          <cell r="Q312">
            <v>230977.93654064584</v>
          </cell>
          <cell r="R312">
            <v>180161.55747188927</v>
          </cell>
          <cell r="S312">
            <v>146364.9158167305</v>
          </cell>
          <cell r="T312">
            <v>131454.08881271747</v>
          </cell>
          <cell r="U312">
            <v>122848.08634953179</v>
          </cell>
          <cell r="V312">
            <v>122848.0863495318</v>
          </cell>
        </row>
        <row r="313">
          <cell r="A313" t="str">
            <v>NOx_Netherlands</v>
          </cell>
          <cell r="B313" t="str">
            <v>EU15</v>
          </cell>
          <cell r="C313" t="str">
            <v>NOx</v>
          </cell>
          <cell r="D313" t="str">
            <v>Mg</v>
          </cell>
          <cell r="E313">
            <v>12</v>
          </cell>
          <cell r="F313" t="str">
            <v>Energy Industries (Power Production 1A1a)</v>
          </cell>
          <cell r="G313">
            <v>1.1</v>
          </cell>
          <cell r="H313" t="str">
            <v>NL</v>
          </cell>
          <cell r="I313" t="str">
            <v>Netherlands</v>
          </cell>
          <cell r="J313">
            <v>77868.31258</v>
          </cell>
          <cell r="K313">
            <v>65589.386763967</v>
          </cell>
          <cell r="L313">
            <v>62951.42189631028</v>
          </cell>
          <cell r="M313">
            <v>57721.65049725689</v>
          </cell>
          <cell r="N313">
            <v>51115.902776497234</v>
          </cell>
          <cell r="O313">
            <v>59753.76841</v>
          </cell>
          <cell r="P313">
            <v>46843.17245555526</v>
          </cell>
          <cell r="Q313">
            <v>43693.99011188103</v>
          </cell>
          <cell r="R313">
            <v>42132.2</v>
          </cell>
          <cell r="S313">
            <v>53590.7</v>
          </cell>
          <cell r="T313">
            <v>51322.29194</v>
          </cell>
          <cell r="U313">
            <v>44592.92598</v>
          </cell>
          <cell r="V313">
            <v>46083.62245</v>
          </cell>
        </row>
        <row r="314">
          <cell r="A314" t="str">
            <v>NOx_Portugal</v>
          </cell>
          <cell r="B314" t="str">
            <v>EU15</v>
          </cell>
          <cell r="C314" t="str">
            <v>NOx</v>
          </cell>
          <cell r="D314" t="str">
            <v>Mg</v>
          </cell>
          <cell r="E314">
            <v>12</v>
          </cell>
          <cell r="F314" t="str">
            <v>Energy Industries (Power Production 1A1a)</v>
          </cell>
          <cell r="G314">
            <v>1.1</v>
          </cell>
          <cell r="H314" t="str">
            <v>PT</v>
          </cell>
          <cell r="I314" t="str">
            <v>Portugal</v>
          </cell>
          <cell r="J314">
            <v>63762.59869</v>
          </cell>
          <cell r="K314">
            <v>67143.7699</v>
          </cell>
          <cell r="L314">
            <v>77277.28438</v>
          </cell>
          <cell r="M314">
            <v>69841.13472999999</v>
          </cell>
          <cell r="N314">
            <v>66049.1011</v>
          </cell>
          <cell r="O314">
            <v>74965.83723</v>
          </cell>
          <cell r="P314">
            <v>59335.02272</v>
          </cell>
          <cell r="Q314">
            <v>60897.34939</v>
          </cell>
          <cell r="R314">
            <v>67608.24429999999</v>
          </cell>
          <cell r="S314">
            <v>61515.11456</v>
          </cell>
          <cell r="T314">
            <v>52176.8438</v>
          </cell>
          <cell r="U314">
            <v>52529.66224</v>
          </cell>
          <cell r="V314">
            <v>61799.2181</v>
          </cell>
        </row>
        <row r="315">
          <cell r="A315" t="str">
            <v>NOx_Spain</v>
          </cell>
          <cell r="B315" t="str">
            <v>EU15</v>
          </cell>
          <cell r="C315" t="str">
            <v>NOx</v>
          </cell>
          <cell r="D315" t="str">
            <v>Mg</v>
          </cell>
          <cell r="E315">
            <v>12</v>
          </cell>
          <cell r="F315" t="str">
            <v>Energy Industries (Power Production 1A1a)</v>
          </cell>
          <cell r="G315">
            <v>1.1</v>
          </cell>
          <cell r="H315" t="str">
            <v>ES</v>
          </cell>
          <cell r="I315" t="str">
            <v>Spain</v>
          </cell>
          <cell r="J315">
            <v>228320.42609999998</v>
          </cell>
          <cell r="K315">
            <v>236744.0233</v>
          </cell>
          <cell r="L315">
            <v>250472.9738</v>
          </cell>
          <cell r="M315">
            <v>244011.1889</v>
          </cell>
          <cell r="N315">
            <v>253296.63450000001</v>
          </cell>
          <cell r="O315">
            <v>270358.99490000005</v>
          </cell>
          <cell r="P315">
            <v>229844.78780000002</v>
          </cell>
          <cell r="Q315">
            <v>281046.6998</v>
          </cell>
          <cell r="R315">
            <v>254545.71480000002</v>
          </cell>
          <cell r="S315">
            <v>290253.7448</v>
          </cell>
          <cell r="T315">
            <v>311657.1797</v>
          </cell>
          <cell r="U315">
            <v>280859.8586</v>
          </cell>
          <cell r="V315">
            <v>325210.5656</v>
          </cell>
        </row>
        <row r="316">
          <cell r="A316" t="str">
            <v>NOx_Sweden</v>
          </cell>
          <cell r="B316" t="str">
            <v>EU15</v>
          </cell>
          <cell r="C316" t="str">
            <v>NOx</v>
          </cell>
          <cell r="D316" t="str">
            <v>Mg</v>
          </cell>
          <cell r="E316">
            <v>12</v>
          </cell>
          <cell r="F316" t="str">
            <v>Energy Industries (Power Production 1A1a)</v>
          </cell>
          <cell r="G316">
            <v>1.1</v>
          </cell>
          <cell r="H316" t="str">
            <v>SE</v>
          </cell>
          <cell r="I316" t="str">
            <v>Sweden</v>
          </cell>
          <cell r="J316">
            <v>13953.91836</v>
          </cell>
          <cell r="K316">
            <v>12518.59764</v>
          </cell>
          <cell r="L316">
            <v>11884.87421</v>
          </cell>
          <cell r="M316">
            <v>12474.87834</v>
          </cell>
          <cell r="N316">
            <v>12359.05801</v>
          </cell>
          <cell r="O316">
            <v>12615.95168</v>
          </cell>
          <cell r="P316">
            <v>17938.62419</v>
          </cell>
          <cell r="Q316">
            <v>12584.19476</v>
          </cell>
          <cell r="R316">
            <v>13817.20788</v>
          </cell>
          <cell r="S316">
            <v>11817.37807</v>
          </cell>
          <cell r="T316">
            <v>10188.1439</v>
          </cell>
          <cell r="U316">
            <v>13038.27321</v>
          </cell>
          <cell r="V316">
            <v>14488.92398</v>
          </cell>
        </row>
        <row r="317">
          <cell r="A317" t="str">
            <v>NOx_United Kingdom</v>
          </cell>
          <cell r="B317" t="str">
            <v>EU15</v>
          </cell>
          <cell r="C317" t="str">
            <v>NOx</v>
          </cell>
          <cell r="D317" t="str">
            <v>Mg</v>
          </cell>
          <cell r="E317">
            <v>12</v>
          </cell>
          <cell r="F317" t="str">
            <v>Energy Industries (Power Production 1A1a)</v>
          </cell>
          <cell r="G317">
            <v>1.1</v>
          </cell>
          <cell r="H317" t="str">
            <v>GB</v>
          </cell>
          <cell r="I317" t="str">
            <v>United Kingdom</v>
          </cell>
          <cell r="J317">
            <v>780723.1937000001</v>
          </cell>
          <cell r="K317">
            <v>683458.809</v>
          </cell>
          <cell r="L317">
            <v>671402.5131</v>
          </cell>
          <cell r="M317">
            <v>567431.4634</v>
          </cell>
          <cell r="N317">
            <v>526934.1056</v>
          </cell>
          <cell r="O317">
            <v>495256.7514</v>
          </cell>
          <cell r="P317">
            <v>449469.3838</v>
          </cell>
          <cell r="Q317">
            <v>371899.2446</v>
          </cell>
          <cell r="R317">
            <v>364707.1457</v>
          </cell>
          <cell r="S317">
            <v>338199.9918</v>
          </cell>
          <cell r="T317">
            <v>365485.66219999996</v>
          </cell>
          <cell r="U317">
            <v>378816.952</v>
          </cell>
          <cell r="V317">
            <v>379216.0726</v>
          </cell>
        </row>
        <row r="318">
          <cell r="A318" t="str">
            <v>Particulate Formation_Austria</v>
          </cell>
          <cell r="B318" t="str">
            <v>EU15</v>
          </cell>
          <cell r="C318" t="str">
            <v>Particulate Formation</v>
          </cell>
          <cell r="D318" t="str">
            <v>Mg Particulate Formation Eq</v>
          </cell>
          <cell r="E318">
            <v>12</v>
          </cell>
          <cell r="F318" t="str">
            <v>Energy Industries (Power Production 1A1a)</v>
          </cell>
          <cell r="G318">
            <v>1.1</v>
          </cell>
          <cell r="H318" t="str">
            <v>AT</v>
          </cell>
          <cell r="I318" t="str">
            <v>Austria</v>
          </cell>
          <cell r="J318">
            <v>17483.770754959998</v>
          </cell>
          <cell r="K318">
            <v>14965.585656975547</v>
          </cell>
          <cell r="L318">
            <v>12239.655891163316</v>
          </cell>
          <cell r="M318">
            <v>11408.721651543316</v>
          </cell>
          <cell r="N318">
            <v>9387.471478775547</v>
          </cell>
          <cell r="O318">
            <v>11100.54554332</v>
          </cell>
          <cell r="P318">
            <v>9572.245023699656</v>
          </cell>
          <cell r="Q318">
            <v>10687.433103452877</v>
          </cell>
          <cell r="R318">
            <v>8836.862125759657</v>
          </cell>
          <cell r="S318">
            <v>9277.27991256</v>
          </cell>
          <cell r="T318">
            <v>9495.798126860002</v>
          </cell>
          <cell r="U318">
            <v>11511.673818700001</v>
          </cell>
          <cell r="V318">
            <v>12471.1346673</v>
          </cell>
        </row>
        <row r="319">
          <cell r="A319" t="str">
            <v>Particulate Formation_Belgium</v>
          </cell>
          <cell r="B319" t="str">
            <v>EU15</v>
          </cell>
          <cell r="C319" t="str">
            <v>Particulate Formation</v>
          </cell>
          <cell r="D319" t="str">
            <v>Mg Particulate Formation Eq</v>
          </cell>
          <cell r="E319">
            <v>12</v>
          </cell>
          <cell r="F319" t="str">
            <v>Energy Industries (Power Production 1A1a)</v>
          </cell>
          <cell r="G319">
            <v>1.1</v>
          </cell>
          <cell r="H319" t="str">
            <v>BE</v>
          </cell>
          <cell r="I319" t="str">
            <v>Belgium</v>
          </cell>
          <cell r="J319">
            <v>105180.178</v>
          </cell>
          <cell r="K319">
            <v>81459.21673021965</v>
          </cell>
          <cell r="L319">
            <v>76397.04121388617</v>
          </cell>
          <cell r="M319">
            <v>71705.00971892152</v>
          </cell>
          <cell r="N319">
            <v>73631.42881337344</v>
          </cell>
          <cell r="O319">
            <v>91364.57400000001</v>
          </cell>
          <cell r="P319">
            <v>64089.030241284956</v>
          </cell>
          <cell r="Q319">
            <v>56438.96650395366</v>
          </cell>
          <cell r="R319">
            <v>56553.39437304774</v>
          </cell>
          <cell r="S319">
            <v>36845.49487366131</v>
          </cell>
          <cell r="T319">
            <v>54177.96400000001</v>
          </cell>
          <cell r="U319">
            <v>44622.331472</v>
          </cell>
          <cell r="V319">
            <v>38637.531472</v>
          </cell>
        </row>
        <row r="320">
          <cell r="A320" t="str">
            <v>Particulate Formation_Denmark</v>
          </cell>
          <cell r="B320" t="str">
            <v>EU15</v>
          </cell>
          <cell r="C320" t="str">
            <v>Particulate Formation</v>
          </cell>
          <cell r="D320" t="str">
            <v>Mg Particulate Formation Eq</v>
          </cell>
          <cell r="E320">
            <v>12</v>
          </cell>
          <cell r="F320" t="str">
            <v>Energy Industries (Power Production 1A1a)</v>
          </cell>
          <cell r="G320">
            <v>1.1</v>
          </cell>
          <cell r="H320" t="str">
            <v>DK</v>
          </cell>
          <cell r="I320" t="str">
            <v>Denmark</v>
          </cell>
          <cell r="J320">
            <v>149297.15528200002</v>
          </cell>
          <cell r="K320">
            <v>216997.542058</v>
          </cell>
          <cell r="L320">
            <v>155251.6777936</v>
          </cell>
          <cell r="M320">
            <v>140417.83738440002</v>
          </cell>
          <cell r="N320">
            <v>143950.12096040003</v>
          </cell>
          <cell r="O320">
            <v>130553.93940720001</v>
          </cell>
          <cell r="P320">
            <v>184177.084454</v>
          </cell>
          <cell r="Q320">
            <v>110389.40042800001</v>
          </cell>
          <cell r="R320">
            <v>86664.0299482</v>
          </cell>
          <cell r="S320">
            <v>65862.8323218</v>
          </cell>
          <cell r="T320">
            <v>45418.539972</v>
          </cell>
          <cell r="U320">
            <v>44963.19993820001</v>
          </cell>
          <cell r="V320">
            <v>45876.874641320006</v>
          </cell>
        </row>
        <row r="321">
          <cell r="A321" t="str">
            <v>Particulate Formation_Finland</v>
          </cell>
          <cell r="B321" t="str">
            <v>EU15</v>
          </cell>
          <cell r="C321" t="str">
            <v>Particulate Formation</v>
          </cell>
          <cell r="D321" t="str">
            <v>Mg Particulate Formation Eq</v>
          </cell>
          <cell r="E321">
            <v>12</v>
          </cell>
          <cell r="F321" t="str">
            <v>Energy Industries (Power Production 1A1a)</v>
          </cell>
          <cell r="G321">
            <v>1.1</v>
          </cell>
          <cell r="H321" t="str">
            <v>FI</v>
          </cell>
          <cell r="I321" t="str">
            <v>Finland</v>
          </cell>
          <cell r="J321">
            <v>75090</v>
          </cell>
          <cell r="K321">
            <v>73014</v>
          </cell>
          <cell r="L321">
            <v>61982</v>
          </cell>
          <cell r="M321">
            <v>65424</v>
          </cell>
          <cell r="N321">
            <v>67108</v>
          </cell>
          <cell r="O321">
            <v>47996</v>
          </cell>
          <cell r="P321">
            <v>61078</v>
          </cell>
          <cell r="Q321">
            <v>55944</v>
          </cell>
          <cell r="R321">
            <v>51456</v>
          </cell>
          <cell r="S321">
            <v>45952</v>
          </cell>
          <cell r="T321">
            <v>41532</v>
          </cell>
          <cell r="U321">
            <v>68271.63</v>
          </cell>
          <cell r="V321">
            <v>63190.693</v>
          </cell>
        </row>
        <row r="322">
          <cell r="A322" t="str">
            <v>Particulate Formation_France</v>
          </cell>
          <cell r="B322" t="str">
            <v>EU15</v>
          </cell>
          <cell r="C322" t="str">
            <v>Particulate Formation</v>
          </cell>
          <cell r="D322" t="str">
            <v>Mg Particulate Formation Eq</v>
          </cell>
          <cell r="E322">
            <v>12</v>
          </cell>
          <cell r="F322" t="str">
            <v>Energy Industries (Power Production 1A1a)</v>
          </cell>
          <cell r="G322">
            <v>1.1</v>
          </cell>
          <cell r="H322" t="str">
            <v>FR</v>
          </cell>
          <cell r="I322" t="str">
            <v>France</v>
          </cell>
          <cell r="J322">
            <v>297256.42960000003</v>
          </cell>
          <cell r="K322">
            <v>392952.79640000005</v>
          </cell>
          <cell r="L322">
            <v>303897.3042000001</v>
          </cell>
          <cell r="M322">
            <v>208221.22120000003</v>
          </cell>
          <cell r="N322">
            <v>195432.86880000003</v>
          </cell>
          <cell r="O322">
            <v>211284.1074</v>
          </cell>
          <cell r="P322">
            <v>223939.2288</v>
          </cell>
          <cell r="Q322">
            <v>183683.92880000002</v>
          </cell>
          <cell r="R322">
            <v>243893.2956</v>
          </cell>
          <cell r="S322">
            <v>198848.4928</v>
          </cell>
          <cell r="T322">
            <v>191793.61560000002</v>
          </cell>
          <cell r="U322">
            <v>147906.1256</v>
          </cell>
          <cell r="V322">
            <v>154903.23400000003</v>
          </cell>
        </row>
        <row r="323">
          <cell r="A323" t="str">
            <v>Particulate Formation_Germany</v>
          </cell>
          <cell r="B323" t="str">
            <v>EU15</v>
          </cell>
          <cell r="C323" t="str">
            <v>Particulate Formation</v>
          </cell>
          <cell r="D323" t="str">
            <v>Mg Particulate Formation Eq</v>
          </cell>
          <cell r="E323">
            <v>12</v>
          </cell>
          <cell r="F323" t="str">
            <v>Energy Industries (Power Production 1A1a)</v>
          </cell>
          <cell r="G323">
            <v>1.1</v>
          </cell>
          <cell r="H323" t="str">
            <v>DE</v>
          </cell>
          <cell r="I323" t="str">
            <v>Germany</v>
          </cell>
          <cell r="J323">
            <v>1732127.465964</v>
          </cell>
          <cell r="K323">
            <v>1413406.5511944</v>
          </cell>
          <cell r="L323">
            <v>1246028.2397656</v>
          </cell>
          <cell r="M323">
            <v>1113096.475644</v>
          </cell>
          <cell r="N323">
            <v>991154.9896384001</v>
          </cell>
          <cell r="O323">
            <v>792396.11897408</v>
          </cell>
          <cell r="P323">
            <v>567077.18589056</v>
          </cell>
          <cell r="Q323">
            <v>439163.45777888</v>
          </cell>
          <cell r="R323">
            <v>376492.16676864005</v>
          </cell>
          <cell r="S323">
            <v>341006.312456</v>
          </cell>
          <cell r="T323">
            <v>330300.4614136</v>
          </cell>
          <cell r="U323">
            <v>336589.26563352003</v>
          </cell>
          <cell r="V323">
            <v>345229.28524168005</v>
          </cell>
        </row>
        <row r="324">
          <cell r="A324" t="str">
            <v>Particulate Formation_Greece</v>
          </cell>
          <cell r="B324" t="str">
            <v>EU15</v>
          </cell>
          <cell r="C324" t="str">
            <v>Particulate Formation</v>
          </cell>
          <cell r="D324" t="str">
            <v>Mg Particulate Formation Eq</v>
          </cell>
          <cell r="E324">
            <v>12</v>
          </cell>
          <cell r="F324" t="str">
            <v>Energy Industries (Power Production 1A1a)</v>
          </cell>
          <cell r="G324">
            <v>1.1</v>
          </cell>
          <cell r="H324" t="str">
            <v>GR</v>
          </cell>
          <cell r="I324" t="str">
            <v>Greece</v>
          </cell>
          <cell r="J324">
            <v>220559.28566901266</v>
          </cell>
          <cell r="K324">
            <v>240395.67573963007</v>
          </cell>
          <cell r="L324">
            <v>255492.13148205017</v>
          </cell>
          <cell r="M324">
            <v>263473.50136493595</v>
          </cell>
          <cell r="N324">
            <v>266840.85072845605</v>
          </cell>
          <cell r="O324">
            <v>279699.5899304987</v>
          </cell>
          <cell r="P324">
            <v>268211.9741246892</v>
          </cell>
          <cell r="Q324">
            <v>265497.71740648855</v>
          </cell>
          <cell r="R324">
            <v>259867.4559115406</v>
          </cell>
          <cell r="S324">
            <v>269820.8146096074</v>
          </cell>
          <cell r="T324">
            <v>255227.39289250612</v>
          </cell>
          <cell r="U324">
            <v>268123.9354872947</v>
          </cell>
          <cell r="V324">
            <v>268123.9354872947</v>
          </cell>
        </row>
        <row r="325">
          <cell r="A325" t="str">
            <v>Particulate Formation_Ireland</v>
          </cell>
          <cell r="B325" t="str">
            <v>EU15</v>
          </cell>
          <cell r="C325" t="str">
            <v>Particulate Formation</v>
          </cell>
          <cell r="D325" t="str">
            <v>Mg Particulate Formation Eq</v>
          </cell>
          <cell r="E325">
            <v>12</v>
          </cell>
          <cell r="F325" t="str">
            <v>Energy Industries (Power Production 1A1a)</v>
          </cell>
          <cell r="G325">
            <v>1.1</v>
          </cell>
          <cell r="H325" t="str">
            <v>IE</v>
          </cell>
          <cell r="I325" t="str">
            <v>Ireland</v>
          </cell>
          <cell r="J325">
            <v>98796.95294884418</v>
          </cell>
          <cell r="K325">
            <v>99801.61332097334</v>
          </cell>
          <cell r="L325">
            <v>101077.06122371859</v>
          </cell>
          <cell r="M325">
            <v>90777.21903289064</v>
          </cell>
          <cell r="N325">
            <v>93476.4962364603</v>
          </cell>
          <cell r="O325">
            <v>88704.8616031519</v>
          </cell>
          <cell r="P325">
            <v>83733.29011613959</v>
          </cell>
          <cell r="Q325">
            <v>89599.07658718382</v>
          </cell>
          <cell r="R325">
            <v>94580.29568483982</v>
          </cell>
          <cell r="S325">
            <v>92279.05856946611</v>
          </cell>
          <cell r="T325">
            <v>81086.29448</v>
          </cell>
          <cell r="U325">
            <v>80763.86</v>
          </cell>
          <cell r="V325">
            <v>69036.35</v>
          </cell>
        </row>
        <row r="326">
          <cell r="A326" t="str">
            <v>Particulate Formation_Italy</v>
          </cell>
          <cell r="B326" t="str">
            <v>EU15</v>
          </cell>
          <cell r="C326" t="str">
            <v>Particulate Formation</v>
          </cell>
          <cell r="D326" t="str">
            <v>Mg Particulate Formation Eq</v>
          </cell>
          <cell r="E326">
            <v>12</v>
          </cell>
          <cell r="F326" t="str">
            <v>Energy Industries (Power Production 1A1a)</v>
          </cell>
          <cell r="G326">
            <v>1.1</v>
          </cell>
          <cell r="H326" t="str">
            <v>IT</v>
          </cell>
          <cell r="I326" t="str">
            <v>Italy</v>
          </cell>
          <cell r="J326">
            <v>733667.3444817967</v>
          </cell>
          <cell r="K326">
            <v>690090.0878518354</v>
          </cell>
          <cell r="L326">
            <v>636050.4578762907</v>
          </cell>
          <cell r="M326">
            <v>582148.3165233692</v>
          </cell>
          <cell r="N326">
            <v>561812.3195648385</v>
          </cell>
          <cell r="O326">
            <v>563329.9201696839</v>
          </cell>
          <cell r="P326">
            <v>531391.9526516055</v>
          </cell>
          <cell r="Q326">
            <v>481859.6472728998</v>
          </cell>
          <cell r="R326">
            <v>424553.522704123</v>
          </cell>
          <cell r="S326">
            <v>358766.7233433961</v>
          </cell>
          <cell r="T326">
            <v>303428.6966313373</v>
          </cell>
          <cell r="U326">
            <v>282700.2819172647</v>
          </cell>
          <cell r="V326">
            <v>282700.2819172647</v>
          </cell>
        </row>
        <row r="327">
          <cell r="A327" t="str">
            <v>Particulate Formation_Luxembourg</v>
          </cell>
          <cell r="B327" t="str">
            <v>EU15</v>
          </cell>
          <cell r="C327" t="str">
            <v>Particulate Formation</v>
          </cell>
          <cell r="D327" t="str">
            <v>Mg Particulate Formation Eq</v>
          </cell>
          <cell r="E327">
            <v>12</v>
          </cell>
          <cell r="F327" t="str">
            <v>Energy Industries (Power Production 1A1a)</v>
          </cell>
          <cell r="G327">
            <v>1.1</v>
          </cell>
          <cell r="H327" t="str">
            <v>LU</v>
          </cell>
          <cell r="I327" t="str">
            <v>Luxembourg</v>
          </cell>
          <cell r="J327">
            <v>3</v>
          </cell>
          <cell r="K327">
            <v>3.2</v>
          </cell>
          <cell r="L327">
            <v>3.4</v>
          </cell>
          <cell r="M327">
            <v>3.6</v>
          </cell>
          <cell r="N327">
            <v>3.8</v>
          </cell>
          <cell r="O327">
            <v>4</v>
          </cell>
          <cell r="P327">
            <v>3.8</v>
          </cell>
          <cell r="Q327">
            <v>3.6</v>
          </cell>
          <cell r="R327">
            <v>3.4</v>
          </cell>
          <cell r="S327">
            <v>3.2</v>
          </cell>
          <cell r="T327">
            <v>3</v>
          </cell>
          <cell r="U327">
            <v>3</v>
          </cell>
          <cell r="V327">
            <v>3</v>
          </cell>
        </row>
        <row r="328">
          <cell r="A328" t="str">
            <v>Particulate Formation_Netherlands</v>
          </cell>
          <cell r="B328" t="str">
            <v>EU15</v>
          </cell>
          <cell r="C328" t="str">
            <v>Particulate Formation</v>
          </cell>
          <cell r="D328" t="str">
            <v>Mg Particulate Formation Eq</v>
          </cell>
          <cell r="E328">
            <v>12</v>
          </cell>
          <cell r="F328" t="str">
            <v>Energy Industries (Power Production 1A1a)</v>
          </cell>
          <cell r="G328">
            <v>1.1</v>
          </cell>
          <cell r="H328" t="str">
            <v>NL</v>
          </cell>
          <cell r="I328" t="str">
            <v>Netherlands</v>
          </cell>
          <cell r="J328">
            <v>93985.3349232</v>
          </cell>
          <cell r="K328">
            <v>70487.88561301903</v>
          </cell>
          <cell r="L328">
            <v>65947.7533472599</v>
          </cell>
          <cell r="M328">
            <v>59372.27578330696</v>
          </cell>
          <cell r="N328">
            <v>51263.86056289838</v>
          </cell>
          <cell r="O328">
            <v>62068.5455718</v>
          </cell>
          <cell r="P328">
            <v>47915.1893716489</v>
          </cell>
          <cell r="Q328">
            <v>45688.887613336</v>
          </cell>
          <cell r="R328">
            <v>43863.51836</v>
          </cell>
          <cell r="S328">
            <v>54913.38957600001</v>
          </cell>
          <cell r="T328">
            <v>53892.00560720001</v>
          </cell>
          <cell r="U328">
            <v>48025.519398200006</v>
          </cell>
          <cell r="V328">
            <v>50240.792407960005</v>
          </cell>
        </row>
        <row r="329">
          <cell r="A329" t="str">
            <v>Particulate Formation_Portugal</v>
          </cell>
          <cell r="B329" t="str">
            <v>EU15</v>
          </cell>
          <cell r="C329" t="str">
            <v>Particulate Formation</v>
          </cell>
          <cell r="D329" t="str">
            <v>Mg Particulate Formation Eq</v>
          </cell>
          <cell r="E329">
            <v>12</v>
          </cell>
          <cell r="F329" t="str">
            <v>Energy Industries (Power Production 1A1a)</v>
          </cell>
          <cell r="G329">
            <v>1.1</v>
          </cell>
          <cell r="H329" t="str">
            <v>PT</v>
          </cell>
          <cell r="I329" t="str">
            <v>Portugal</v>
          </cell>
          <cell r="J329">
            <v>153825.30513184002</v>
          </cell>
          <cell r="K329">
            <v>156961.45644799998</v>
          </cell>
          <cell r="L329">
            <v>194480.38886436</v>
          </cell>
          <cell r="M329">
            <v>158039.36045876</v>
          </cell>
          <cell r="N329">
            <v>135142.52397528</v>
          </cell>
          <cell r="O329">
            <v>161769.21578868</v>
          </cell>
          <cell r="P329">
            <v>118813.65297736002</v>
          </cell>
          <cell r="Q329">
            <v>123909.45845515998</v>
          </cell>
          <cell r="R329">
            <v>148899.5196838</v>
          </cell>
          <cell r="S329">
            <v>152998.72681236</v>
          </cell>
          <cell r="T329">
            <v>132587.1045222</v>
          </cell>
          <cell r="U329">
            <v>130207.0314142</v>
          </cell>
          <cell r="V329">
            <v>140545.9945218</v>
          </cell>
        </row>
        <row r="330">
          <cell r="A330" t="str">
            <v>Particulate Formation_Spain</v>
          </cell>
          <cell r="B330" t="str">
            <v>EU15</v>
          </cell>
          <cell r="C330" t="str">
            <v>Particulate Formation</v>
          </cell>
          <cell r="D330" t="str">
            <v>Mg Particulate Formation Eq</v>
          </cell>
          <cell r="E330">
            <v>12</v>
          </cell>
          <cell r="F330" t="str">
            <v>Energy Industries (Power Production 1A1a)</v>
          </cell>
          <cell r="G330">
            <v>1.1</v>
          </cell>
          <cell r="H330" t="str">
            <v>ES</v>
          </cell>
          <cell r="I330" t="str">
            <v>Spain</v>
          </cell>
          <cell r="J330">
            <v>1013522.6924180001</v>
          </cell>
          <cell r="K330">
            <v>1009358.9006940002</v>
          </cell>
          <cell r="L330">
            <v>1013900.636854</v>
          </cell>
          <cell r="M330">
            <v>929818.8368020001</v>
          </cell>
          <cell r="N330">
            <v>894097.6668500002</v>
          </cell>
          <cell r="O330">
            <v>833928.020002</v>
          </cell>
          <cell r="P330">
            <v>736300.4018260001</v>
          </cell>
          <cell r="Q330">
            <v>869309.0951740001</v>
          </cell>
          <cell r="R330">
            <v>785515.6467860001</v>
          </cell>
          <cell r="S330">
            <v>842108.348734</v>
          </cell>
          <cell r="T330">
            <v>820107.0238600001</v>
          </cell>
          <cell r="U330">
            <v>773329.863586</v>
          </cell>
          <cell r="V330">
            <v>889549.111838</v>
          </cell>
        </row>
        <row r="331">
          <cell r="A331" t="str">
            <v>Particulate Formation_Sweden</v>
          </cell>
          <cell r="B331" t="str">
            <v>EU15</v>
          </cell>
          <cell r="C331" t="str">
            <v>Particulate Formation</v>
          </cell>
          <cell r="D331" t="str">
            <v>Mg Particulate Formation Eq</v>
          </cell>
          <cell r="E331">
            <v>12</v>
          </cell>
          <cell r="F331" t="str">
            <v>Energy Industries (Power Production 1A1a)</v>
          </cell>
          <cell r="G331">
            <v>1.1</v>
          </cell>
          <cell r="H331" t="str">
            <v>SE</v>
          </cell>
          <cell r="I331" t="str">
            <v>Sweden</v>
          </cell>
          <cell r="J331">
            <v>24147.44133</v>
          </cell>
          <cell r="K331">
            <v>21193.483648960002</v>
          </cell>
          <cell r="L331">
            <v>20518.65042244</v>
          </cell>
          <cell r="M331">
            <v>21569.17884444</v>
          </cell>
          <cell r="N331">
            <v>21876.73684848</v>
          </cell>
          <cell r="O331">
            <v>21961.94356796</v>
          </cell>
          <cell r="P331">
            <v>32027.72462452</v>
          </cell>
          <cell r="Q331">
            <v>21847.87918228</v>
          </cell>
          <cell r="R331">
            <v>23576.203459840002</v>
          </cell>
          <cell r="S331">
            <v>19590.636950480002</v>
          </cell>
          <cell r="T331">
            <v>16759.86935618</v>
          </cell>
          <cell r="U331">
            <v>21390.10871872</v>
          </cell>
          <cell r="V331">
            <v>23724.94184988</v>
          </cell>
        </row>
        <row r="332">
          <cell r="A332" t="str">
            <v>Particulate Formation_United Kingdom</v>
          </cell>
          <cell r="B332" t="str">
            <v>EU15</v>
          </cell>
          <cell r="C332" t="str">
            <v>Particulate Formation</v>
          </cell>
          <cell r="D332" t="str">
            <v>Mg Particulate Formation Eq</v>
          </cell>
          <cell r="E332">
            <v>12</v>
          </cell>
          <cell r="F332" t="str">
            <v>Energy Industries (Power Production 1A1a)</v>
          </cell>
          <cell r="G332">
            <v>1.1</v>
          </cell>
          <cell r="H332" t="str">
            <v>GB</v>
          </cell>
          <cell r="I332" t="str">
            <v>United Kingdom</v>
          </cell>
          <cell r="J332">
            <v>2227729.4354719203</v>
          </cell>
          <cell r="K332">
            <v>2040160.7437842402</v>
          </cell>
          <cell r="L332">
            <v>1971053.84269704</v>
          </cell>
          <cell r="M332">
            <v>1679666.83589304</v>
          </cell>
          <cell r="N332">
            <v>1464604.36943392</v>
          </cell>
          <cell r="O332">
            <v>1333113.2471076802</v>
          </cell>
          <cell r="P332">
            <v>1143852.90455432</v>
          </cell>
          <cell r="Q332">
            <v>904558.8641566401</v>
          </cell>
          <cell r="R332">
            <v>924610.0931992</v>
          </cell>
          <cell r="S332">
            <v>736959.93057776</v>
          </cell>
          <cell r="T332">
            <v>786153.74716744</v>
          </cell>
          <cell r="U332">
            <v>751502.4606931999</v>
          </cell>
          <cell r="V332">
            <v>710907.9655753201</v>
          </cell>
        </row>
        <row r="333">
          <cell r="A333" t="str">
            <v>PM10_Austria</v>
          </cell>
          <cell r="B333" t="str">
            <v>EU15</v>
          </cell>
          <cell r="C333" t="str">
            <v>PM10</v>
          </cell>
          <cell r="D333" t="str">
            <v>Mg</v>
          </cell>
          <cell r="E333">
            <v>12</v>
          </cell>
          <cell r="F333" t="str">
            <v>Energy Industries (Power Production 1A1a)</v>
          </cell>
          <cell r="G333">
            <v>1.1</v>
          </cell>
          <cell r="H333" t="str">
            <v>AT</v>
          </cell>
          <cell r="I333" t="str">
            <v>Austria</v>
          </cell>
          <cell r="J333">
            <v>938.713974</v>
          </cell>
          <cell r="K333">
            <v>899.882264375545</v>
          </cell>
          <cell r="L333">
            <v>859.5474662633175</v>
          </cell>
          <cell r="M333">
            <v>817.7095796633174</v>
          </cell>
          <cell r="N333">
            <v>774.368604575545</v>
          </cell>
          <cell r="O333">
            <v>729.524541</v>
          </cell>
          <cell r="P333">
            <v>744.2906179396568</v>
          </cell>
          <cell r="Q333">
            <v>758.8978317528758</v>
          </cell>
          <cell r="R333">
            <v>773.3461824396569</v>
          </cell>
          <cell r="S333">
            <v>787.63567</v>
          </cell>
          <cell r="T333">
            <v>811.005314</v>
          </cell>
          <cell r="U333">
            <v>1074.810743</v>
          </cell>
          <cell r="V333">
            <v>1148.323613</v>
          </cell>
        </row>
        <row r="334">
          <cell r="A334" t="str">
            <v>PM10_Belgium</v>
          </cell>
          <cell r="B334" t="str">
            <v>EU15</v>
          </cell>
          <cell r="C334" t="str">
            <v>PM10</v>
          </cell>
          <cell r="D334" t="str">
            <v>Mg</v>
          </cell>
          <cell r="E334">
            <v>12</v>
          </cell>
          <cell r="F334" t="str">
            <v>Energy Industries (Power Production 1A1a)</v>
          </cell>
          <cell r="G334">
            <v>1.1</v>
          </cell>
          <cell r="H334" t="str">
            <v>BE</v>
          </cell>
          <cell r="I334" t="str">
            <v>Belgium</v>
          </cell>
          <cell r="J334">
            <v>2278.54</v>
          </cell>
          <cell r="K334">
            <v>2278.54</v>
          </cell>
          <cell r="L334">
            <v>2278.54</v>
          </cell>
          <cell r="M334">
            <v>2278.54</v>
          </cell>
          <cell r="N334">
            <v>2278.54</v>
          </cell>
          <cell r="O334">
            <v>2278.54</v>
          </cell>
          <cell r="P334">
            <v>2278.54</v>
          </cell>
          <cell r="Q334">
            <v>2278.54</v>
          </cell>
          <cell r="R334">
            <v>2278.54</v>
          </cell>
          <cell r="S334">
            <v>2278.54</v>
          </cell>
          <cell r="T334">
            <v>2278.54</v>
          </cell>
          <cell r="U334">
            <v>1361.57</v>
          </cell>
          <cell r="V334">
            <v>1578.47</v>
          </cell>
        </row>
        <row r="335">
          <cell r="A335" t="str">
            <v>PM10_Denmark</v>
          </cell>
          <cell r="B335" t="str">
            <v>EU15</v>
          </cell>
          <cell r="C335" t="str">
            <v>PM10</v>
          </cell>
          <cell r="D335" t="str">
            <v>Mg</v>
          </cell>
          <cell r="E335">
            <v>12</v>
          </cell>
          <cell r="F335" t="str">
            <v>Energy Industries (Power Production 1A1a)</v>
          </cell>
          <cell r="G335">
            <v>1.1</v>
          </cell>
          <cell r="H335" t="str">
            <v>DK</v>
          </cell>
          <cell r="I335" t="str">
            <v>Denmark</v>
          </cell>
          <cell r="J335">
            <v>805.381086</v>
          </cell>
          <cell r="K335">
            <v>805.381086</v>
          </cell>
          <cell r="L335">
            <v>805.381086</v>
          </cell>
          <cell r="M335">
            <v>805.381086</v>
          </cell>
          <cell r="N335">
            <v>805.381086</v>
          </cell>
          <cell r="O335">
            <v>805.381086</v>
          </cell>
          <cell r="P335">
            <v>805.381086</v>
          </cell>
          <cell r="Q335">
            <v>805.381086</v>
          </cell>
          <cell r="R335">
            <v>805.381086</v>
          </cell>
          <cell r="S335">
            <v>805.381086</v>
          </cell>
          <cell r="T335">
            <v>805.381086</v>
          </cell>
          <cell r="U335">
            <v>885.916159</v>
          </cell>
          <cell r="V335">
            <v>942.700619</v>
          </cell>
        </row>
        <row r="336">
          <cell r="A336" t="str">
            <v>PM10_Finland</v>
          </cell>
          <cell r="B336" t="str">
            <v>EU15</v>
          </cell>
          <cell r="C336" t="str">
            <v>PM10</v>
          </cell>
          <cell r="D336" t="str">
            <v>Mg</v>
          </cell>
          <cell r="E336">
            <v>12</v>
          </cell>
          <cell r="F336" t="str">
            <v>Energy Industries (Power Production 1A1a)</v>
          </cell>
          <cell r="G336">
            <v>1.1</v>
          </cell>
          <cell r="H336" t="str">
            <v>FI</v>
          </cell>
          <cell r="I336" t="str">
            <v>Finland</v>
          </cell>
          <cell r="J336">
            <v>1856</v>
          </cell>
          <cell r="K336">
            <v>1856</v>
          </cell>
          <cell r="L336">
            <v>1856</v>
          </cell>
          <cell r="M336">
            <v>1856</v>
          </cell>
          <cell r="N336">
            <v>1856</v>
          </cell>
          <cell r="O336">
            <v>1856</v>
          </cell>
          <cell r="P336">
            <v>1856</v>
          </cell>
          <cell r="Q336">
            <v>1856</v>
          </cell>
          <cell r="R336">
            <v>1856</v>
          </cell>
          <cell r="S336">
            <v>1856</v>
          </cell>
          <cell r="T336">
            <v>1856</v>
          </cell>
          <cell r="U336">
            <v>2466.51</v>
          </cell>
          <cell r="V336">
            <v>1968.393</v>
          </cell>
        </row>
        <row r="337">
          <cell r="A337" t="str">
            <v>PM10_France</v>
          </cell>
          <cell r="B337" t="str">
            <v>EU15</v>
          </cell>
          <cell r="C337" t="str">
            <v>PM10</v>
          </cell>
          <cell r="D337" t="str">
            <v>Mg</v>
          </cell>
          <cell r="E337">
            <v>12</v>
          </cell>
          <cell r="F337" t="str">
            <v>Energy Industries (Power Production 1A1a)</v>
          </cell>
          <cell r="G337">
            <v>1.1</v>
          </cell>
          <cell r="H337" t="str">
            <v>FR</v>
          </cell>
          <cell r="I337" t="str">
            <v>France</v>
          </cell>
          <cell r="J337">
            <v>11276.26</v>
          </cell>
          <cell r="K337">
            <v>13814.7</v>
          </cell>
          <cell r="L337">
            <v>12512.71</v>
          </cell>
          <cell r="M337">
            <v>9998.26</v>
          </cell>
          <cell r="N337">
            <v>9010.28</v>
          </cell>
          <cell r="O337">
            <v>9610.44</v>
          </cell>
          <cell r="P337">
            <v>10505.38</v>
          </cell>
          <cell r="Q337">
            <v>9411.78</v>
          </cell>
          <cell r="R337">
            <v>12113.39</v>
          </cell>
          <cell r="S337">
            <v>10851.06</v>
          </cell>
          <cell r="T337">
            <v>11114.37</v>
          </cell>
          <cell r="U337">
            <v>9508.74</v>
          </cell>
          <cell r="V337">
            <v>10268.1</v>
          </cell>
        </row>
        <row r="338">
          <cell r="A338" t="str">
            <v>PM10_Germany</v>
          </cell>
          <cell r="B338" t="str">
            <v>EU15</v>
          </cell>
          <cell r="C338" t="str">
            <v>PM10</v>
          </cell>
          <cell r="D338" t="str">
            <v>Mg</v>
          </cell>
          <cell r="E338">
            <v>12</v>
          </cell>
          <cell r="F338" t="str">
            <v>Energy Industries (Power Production 1A1a)</v>
          </cell>
          <cell r="G338">
            <v>1.1</v>
          </cell>
          <cell r="H338" t="str">
            <v>DE</v>
          </cell>
          <cell r="I338" t="str">
            <v>Germany</v>
          </cell>
          <cell r="J338">
            <v>9966.5</v>
          </cell>
          <cell r="K338">
            <v>9966.5</v>
          </cell>
          <cell r="L338">
            <v>9966.5</v>
          </cell>
          <cell r="M338">
            <v>9966.5</v>
          </cell>
          <cell r="N338">
            <v>9966.5</v>
          </cell>
          <cell r="O338">
            <v>9966.5</v>
          </cell>
          <cell r="P338">
            <v>9966.5</v>
          </cell>
          <cell r="Q338">
            <v>9966.5</v>
          </cell>
          <cell r="R338">
            <v>9966.5</v>
          </cell>
          <cell r="S338">
            <v>9966.5</v>
          </cell>
          <cell r="T338">
            <v>9966.5</v>
          </cell>
          <cell r="U338">
            <v>9966.5</v>
          </cell>
          <cell r="V338">
            <v>9966.5</v>
          </cell>
        </row>
        <row r="339">
          <cell r="A339" t="str">
            <v>PM10_Greece</v>
          </cell>
          <cell r="B339" t="str">
            <v>EU15</v>
          </cell>
          <cell r="C339" t="str">
            <v>PM10</v>
          </cell>
          <cell r="D339" t="str">
            <v>Mg</v>
          </cell>
          <cell r="E339">
            <v>12</v>
          </cell>
          <cell r="F339" t="str">
            <v>Energy Industries (Power Production 1A1a)</v>
          </cell>
          <cell r="G339">
            <v>1.1</v>
          </cell>
          <cell r="H339" t="str">
            <v>GR</v>
          </cell>
          <cell r="I339" t="str">
            <v>Greece</v>
          </cell>
          <cell r="J339">
            <v>20078</v>
          </cell>
          <cell r="K339">
            <v>18961.771974208117</v>
          </cell>
          <cell r="L339">
            <v>17846.757961312178</v>
          </cell>
          <cell r="M339">
            <v>16732.95796131218</v>
          </cell>
          <cell r="N339">
            <v>15620.371974208118</v>
          </cell>
          <cell r="O339">
            <v>14509</v>
          </cell>
          <cell r="P339">
            <v>14722.878276367577</v>
          </cell>
          <cell r="Q339">
            <v>14936.517414551367</v>
          </cell>
          <cell r="R339">
            <v>15149.917414551366</v>
          </cell>
          <cell r="S339">
            <v>15363.078276367576</v>
          </cell>
          <cell r="T339">
            <v>15576</v>
          </cell>
          <cell r="U339">
            <v>15576</v>
          </cell>
          <cell r="V339">
            <v>15576</v>
          </cell>
        </row>
        <row r="340">
          <cell r="A340" t="str">
            <v>PM10_Ireland</v>
          </cell>
          <cell r="B340" t="str">
            <v>EU15</v>
          </cell>
          <cell r="C340" t="str">
            <v>PM10</v>
          </cell>
          <cell r="D340" t="str">
            <v>Mg</v>
          </cell>
          <cell r="E340">
            <v>12</v>
          </cell>
          <cell r="F340" t="str">
            <v>Energy Industries (Power Production 1A1a)</v>
          </cell>
          <cell r="G340">
            <v>1.1</v>
          </cell>
          <cell r="H340" t="str">
            <v>IE</v>
          </cell>
          <cell r="I340" t="str">
            <v>Ireland</v>
          </cell>
          <cell r="J340">
            <v>2995.73</v>
          </cell>
          <cell r="K340">
            <v>2995.73</v>
          </cell>
          <cell r="L340">
            <v>2995.73</v>
          </cell>
          <cell r="M340">
            <v>2995.73</v>
          </cell>
          <cell r="N340">
            <v>2995.73</v>
          </cell>
          <cell r="O340">
            <v>2995.73</v>
          </cell>
          <cell r="P340">
            <v>2995.73</v>
          </cell>
          <cell r="Q340">
            <v>2995.73</v>
          </cell>
          <cell r="R340">
            <v>2995.73</v>
          </cell>
          <cell r="S340">
            <v>2995.73</v>
          </cell>
          <cell r="T340">
            <v>2995.73</v>
          </cell>
          <cell r="U340">
            <v>3116.7</v>
          </cell>
          <cell r="V340">
            <v>2856.39</v>
          </cell>
        </row>
        <row r="341">
          <cell r="A341" t="str">
            <v>PM10_Luxembourg</v>
          </cell>
          <cell r="B341" t="str">
            <v>EU15</v>
          </cell>
          <cell r="C341" t="str">
            <v>PM10</v>
          </cell>
          <cell r="D341" t="str">
            <v>Mg</v>
          </cell>
          <cell r="E341">
            <v>12</v>
          </cell>
          <cell r="F341" t="str">
            <v>Energy Industries (Power Production 1A1a)</v>
          </cell>
          <cell r="G341">
            <v>1.1</v>
          </cell>
          <cell r="H341" t="str">
            <v>LU</v>
          </cell>
          <cell r="I341" t="str">
            <v>Luxembourg</v>
          </cell>
          <cell r="J341">
            <v>3</v>
          </cell>
          <cell r="K341">
            <v>3.2</v>
          </cell>
          <cell r="L341">
            <v>3.4</v>
          </cell>
          <cell r="M341">
            <v>3.6</v>
          </cell>
          <cell r="N341">
            <v>3.8</v>
          </cell>
          <cell r="O341">
            <v>4</v>
          </cell>
          <cell r="P341">
            <v>3.8</v>
          </cell>
          <cell r="Q341">
            <v>3.6</v>
          </cell>
          <cell r="R341">
            <v>3.4</v>
          </cell>
          <cell r="S341">
            <v>3.2</v>
          </cell>
          <cell r="T341">
            <v>3</v>
          </cell>
          <cell r="U341">
            <v>3</v>
          </cell>
          <cell r="V341">
            <v>3</v>
          </cell>
        </row>
        <row r="342">
          <cell r="A342" t="str">
            <v>PM10_Netherlands</v>
          </cell>
          <cell r="B342" t="str">
            <v>EU15</v>
          </cell>
          <cell r="C342" t="str">
            <v>PM10</v>
          </cell>
          <cell r="D342" t="str">
            <v>Mg</v>
          </cell>
          <cell r="E342">
            <v>12</v>
          </cell>
          <cell r="F342" t="str">
            <v>Energy Industries (Power Production 1A1a)</v>
          </cell>
          <cell r="G342">
            <v>1.1</v>
          </cell>
          <cell r="H342" t="str">
            <v>NL</v>
          </cell>
          <cell r="I342" t="str">
            <v>Netherlands</v>
          </cell>
          <cell r="J342">
            <v>1478.0709709999999</v>
          </cell>
          <cell r="K342">
            <v>1259.7514486726911</v>
          </cell>
          <cell r="L342">
            <v>1058.657617709037</v>
          </cell>
          <cell r="M342">
            <v>874.7894781090371</v>
          </cell>
          <cell r="N342">
            <v>708.1470298726914</v>
          </cell>
          <cell r="O342">
            <v>558.730273</v>
          </cell>
          <cell r="P342">
            <v>578.4388245588401</v>
          </cell>
          <cell r="Q342">
            <v>583.8904002255069</v>
          </cell>
          <cell r="R342">
            <v>575.085</v>
          </cell>
          <cell r="S342">
            <v>575.085</v>
          </cell>
          <cell r="T342">
            <v>304.2609</v>
          </cell>
          <cell r="U342">
            <v>365.56495</v>
          </cell>
          <cell r="V342">
            <v>370.1733</v>
          </cell>
        </row>
        <row r="343">
          <cell r="A343" t="str">
            <v>PM10_Portugal</v>
          </cell>
          <cell r="B343" t="str">
            <v>EU15</v>
          </cell>
          <cell r="C343" t="str">
            <v>PM10</v>
          </cell>
          <cell r="D343" t="str">
            <v>Mg</v>
          </cell>
          <cell r="E343">
            <v>12</v>
          </cell>
          <cell r="F343" t="str">
            <v>Energy Industries (Power Production 1A1a)</v>
          </cell>
          <cell r="G343">
            <v>1.1</v>
          </cell>
          <cell r="H343" t="str">
            <v>PT</v>
          </cell>
          <cell r="I343" t="str">
            <v>Portugal</v>
          </cell>
          <cell r="J343">
            <v>0.766048</v>
          </cell>
          <cell r="K343">
            <v>0.814834</v>
          </cell>
          <cell r="L343">
            <v>0.984913</v>
          </cell>
          <cell r="M343">
            <v>0.9991690000000001</v>
          </cell>
          <cell r="N343">
            <v>1.01562</v>
          </cell>
          <cell r="O343">
            <v>1.0674949999999999</v>
          </cell>
          <cell r="P343">
            <v>0.9242779999999999</v>
          </cell>
          <cell r="Q343">
            <v>1.0197509999999999</v>
          </cell>
          <cell r="R343">
            <v>1.073753</v>
          </cell>
          <cell r="S343">
            <v>1.3533309999999998</v>
          </cell>
          <cell r="T343">
            <v>1.450275</v>
          </cell>
          <cell r="U343">
            <v>1.164211</v>
          </cell>
          <cell r="V343">
            <v>1.1895090000000001</v>
          </cell>
        </row>
        <row r="344">
          <cell r="A344" t="str">
            <v>PM10_Spain</v>
          </cell>
          <cell r="B344" t="str">
            <v>EU15</v>
          </cell>
          <cell r="C344" t="str">
            <v>PM10</v>
          </cell>
          <cell r="D344" t="str">
            <v>Mg</v>
          </cell>
          <cell r="E344">
            <v>12</v>
          </cell>
          <cell r="F344" t="str">
            <v>Energy Industries (Power Production 1A1a)</v>
          </cell>
          <cell r="G344">
            <v>1.1</v>
          </cell>
          <cell r="H344" t="str">
            <v>ES</v>
          </cell>
          <cell r="I344" t="str">
            <v>Spain</v>
          </cell>
          <cell r="J344">
            <v>24735.153290000002</v>
          </cell>
          <cell r="K344">
            <v>24735.153290000002</v>
          </cell>
          <cell r="L344">
            <v>24735.153290000002</v>
          </cell>
          <cell r="M344">
            <v>24735.153290000002</v>
          </cell>
          <cell r="N344">
            <v>24735.153290000002</v>
          </cell>
          <cell r="O344">
            <v>24735.153290000002</v>
          </cell>
          <cell r="P344">
            <v>24735.153290000002</v>
          </cell>
          <cell r="Q344">
            <v>24735.153290000002</v>
          </cell>
          <cell r="R344">
            <v>24735.153290000002</v>
          </cell>
          <cell r="S344">
            <v>24735.153290000002</v>
          </cell>
          <cell r="T344">
            <v>24735.15329</v>
          </cell>
          <cell r="U344">
            <v>22200.49238</v>
          </cell>
          <cell r="V344">
            <v>25515.40905</v>
          </cell>
        </row>
        <row r="345">
          <cell r="A345" t="str">
            <v>PM10_Sweden</v>
          </cell>
          <cell r="B345" t="str">
            <v>EU15</v>
          </cell>
          <cell r="C345" t="str">
            <v>PM10</v>
          </cell>
          <cell r="D345" t="str">
            <v>Mg</v>
          </cell>
          <cell r="E345">
            <v>12</v>
          </cell>
          <cell r="F345" t="str">
            <v>Energy Industries (Power Production 1A1a)</v>
          </cell>
          <cell r="G345">
            <v>1.1</v>
          </cell>
          <cell r="H345" t="str">
            <v>SE</v>
          </cell>
          <cell r="I345" t="str">
            <v>Sweden</v>
          </cell>
          <cell r="J345">
            <v>2734.0463640000003</v>
          </cell>
          <cell r="K345">
            <v>3164.271999</v>
          </cell>
          <cell r="L345">
            <v>3118.3751819999998</v>
          </cell>
          <cell r="M345">
            <v>3438.991704</v>
          </cell>
          <cell r="N345">
            <v>3701.225939</v>
          </cell>
          <cell r="O345">
            <v>3627.609124</v>
          </cell>
          <cell r="P345">
            <v>5038.925161</v>
          </cell>
          <cell r="Q345">
            <v>3601.2972959999997</v>
          </cell>
          <cell r="R345">
            <v>3296.130223</v>
          </cell>
          <cell r="S345">
            <v>2930.3815480000003</v>
          </cell>
          <cell r="T345">
            <v>2722.3452570000004</v>
          </cell>
          <cell r="U345">
            <v>3332.490037</v>
          </cell>
          <cell r="V345">
            <v>3601.975969</v>
          </cell>
        </row>
        <row r="346">
          <cell r="A346" t="str">
            <v>PM10_United Kingdom</v>
          </cell>
          <cell r="B346" t="str">
            <v>EU15</v>
          </cell>
          <cell r="C346" t="str">
            <v>PM10</v>
          </cell>
          <cell r="D346" t="str">
            <v>Mg</v>
          </cell>
          <cell r="E346">
            <v>12</v>
          </cell>
          <cell r="F346" t="str">
            <v>Energy Industries (Power Production 1A1a)</v>
          </cell>
          <cell r="G346">
            <v>1.1</v>
          </cell>
          <cell r="H346" t="str">
            <v>GB</v>
          </cell>
          <cell r="I346" t="str">
            <v>United Kingdom</v>
          </cell>
          <cell r="J346">
            <v>70218.92173</v>
          </cell>
          <cell r="K346">
            <v>69730.85143</v>
          </cell>
          <cell r="L346">
            <v>65742.23233</v>
          </cell>
          <cell r="M346">
            <v>55239.20347</v>
          </cell>
          <cell r="N346">
            <v>49475.88202</v>
          </cell>
          <cell r="O346">
            <v>38081.89654</v>
          </cell>
          <cell r="P346">
            <v>35393.89669</v>
          </cell>
          <cell r="Q346">
            <v>23742.9612</v>
          </cell>
          <cell r="R346">
            <v>24703.62204</v>
          </cell>
          <cell r="S346">
            <v>20080.62044</v>
          </cell>
          <cell r="T346">
            <v>21155.07991</v>
          </cell>
          <cell r="U346">
            <v>17706.91086</v>
          </cell>
          <cell r="V346">
            <v>9749.145714999999</v>
          </cell>
        </row>
        <row r="347">
          <cell r="A347" t="str">
            <v>SO2_Austria</v>
          </cell>
          <cell r="B347" t="str">
            <v>EU15</v>
          </cell>
          <cell r="C347" t="str">
            <v>SO2</v>
          </cell>
          <cell r="D347" t="str">
            <v>Mg</v>
          </cell>
          <cell r="E347">
            <v>12</v>
          </cell>
          <cell r="F347" t="str">
            <v>Energy Industries (Power Production 1A1a)</v>
          </cell>
          <cell r="G347">
            <v>1.1</v>
          </cell>
          <cell r="H347" t="str">
            <v>AT</v>
          </cell>
          <cell r="I347" t="str">
            <v>Austria</v>
          </cell>
          <cell r="J347">
            <v>11419.79228</v>
          </cell>
          <cell r="K347">
            <v>10596.94859</v>
          </cell>
          <cell r="L347">
            <v>5744.440551000001</v>
          </cell>
          <cell r="M347">
            <v>6646.740002</v>
          </cell>
          <cell r="N347">
            <v>4698.157206</v>
          </cell>
          <cell r="O347">
            <v>5940.897956</v>
          </cell>
          <cell r="P347">
            <v>4326.817392</v>
          </cell>
          <cell r="Q347">
            <v>5368.393703</v>
          </cell>
          <cell r="R347">
            <v>3576.135914</v>
          </cell>
          <cell r="S347">
            <v>3933.313932</v>
          </cell>
          <cell r="T347">
            <v>3707.7048050000003</v>
          </cell>
          <cell r="U347">
            <v>4548.830295</v>
          </cell>
          <cell r="V347">
            <v>4543.539817</v>
          </cell>
        </row>
        <row r="348">
          <cell r="A348" t="str">
            <v>SO2_Belgium</v>
          </cell>
          <cell r="B348" t="str">
            <v>EU15</v>
          </cell>
          <cell r="C348" t="str">
            <v>SO2</v>
          </cell>
          <cell r="D348" t="str">
            <v>Mg</v>
          </cell>
          <cell r="E348">
            <v>12</v>
          </cell>
          <cell r="F348" t="str">
            <v>Energy Industries (Power Production 1A1a)</v>
          </cell>
          <cell r="G348">
            <v>1.1</v>
          </cell>
          <cell r="H348" t="str">
            <v>BE</v>
          </cell>
          <cell r="I348" t="str">
            <v>Belgium</v>
          </cell>
          <cell r="J348">
            <v>94448.1</v>
          </cell>
          <cell r="K348">
            <v>62515.79386944969</v>
          </cell>
          <cell r="L348">
            <v>57250.51606793208</v>
          </cell>
          <cell r="M348">
            <v>53433.58069024148</v>
          </cell>
          <cell r="N348">
            <v>53216.25131191344</v>
          </cell>
          <cell r="O348">
            <v>77603.1</v>
          </cell>
          <cell r="P348">
            <v>45938.74906359171</v>
          </cell>
          <cell r="Q348">
            <v>39626.32076279866</v>
          </cell>
          <cell r="R348">
            <v>39135.95990513214</v>
          </cell>
          <cell r="S348">
            <v>21683.612987656892</v>
          </cell>
          <cell r="T348">
            <v>34506.8</v>
          </cell>
          <cell r="U348">
            <v>30575.44</v>
          </cell>
          <cell r="V348">
            <v>27276.44</v>
          </cell>
        </row>
        <row r="349">
          <cell r="A349" t="str">
            <v>SO2_Denmark</v>
          </cell>
          <cell r="B349" t="str">
            <v>EU15</v>
          </cell>
          <cell r="C349" t="str">
            <v>SO2</v>
          </cell>
          <cell r="D349" t="str">
            <v>Mg</v>
          </cell>
          <cell r="E349">
            <v>12</v>
          </cell>
          <cell r="F349" t="str">
            <v>Energy Industries (Power Production 1A1a)</v>
          </cell>
          <cell r="G349">
            <v>1.1</v>
          </cell>
          <cell r="H349" t="str">
            <v>DK</v>
          </cell>
          <cell r="I349" t="str">
            <v>Denmark</v>
          </cell>
          <cell r="J349">
            <v>126426.8174</v>
          </cell>
          <cell r="K349">
            <v>184413.6738</v>
          </cell>
          <cell r="L349">
            <v>136991.4553</v>
          </cell>
          <cell r="M349">
            <v>105298.19380000001</v>
          </cell>
          <cell r="N349">
            <v>105272.7522</v>
          </cell>
          <cell r="O349">
            <v>104376.09430000001</v>
          </cell>
          <cell r="P349">
            <v>142959.70080000002</v>
          </cell>
          <cell r="Q349">
            <v>74283.34986</v>
          </cell>
          <cell r="R349">
            <v>53599.72173</v>
          </cell>
          <cell r="S349">
            <v>35872.84205</v>
          </cell>
          <cell r="T349">
            <v>12097.85862</v>
          </cell>
          <cell r="U349">
            <v>10393.83608</v>
          </cell>
          <cell r="V349">
            <v>9936.099668</v>
          </cell>
        </row>
        <row r="350">
          <cell r="A350" t="str">
            <v>SO2_Finland</v>
          </cell>
          <cell r="B350" t="str">
            <v>EU15</v>
          </cell>
          <cell r="C350" t="str">
            <v>SO2</v>
          </cell>
          <cell r="D350" t="str">
            <v>Mg</v>
          </cell>
          <cell r="E350">
            <v>12</v>
          </cell>
          <cell r="F350" t="str">
            <v>Energy Industries (Power Production 1A1a)</v>
          </cell>
          <cell r="G350">
            <v>1.1</v>
          </cell>
          <cell r="H350" t="str">
            <v>FI</v>
          </cell>
          <cell r="I350" t="str">
            <v>Finland</v>
          </cell>
          <cell r="J350">
            <v>67500</v>
          </cell>
          <cell r="K350">
            <v>57300</v>
          </cell>
          <cell r="L350">
            <v>38500</v>
          </cell>
          <cell r="M350">
            <v>40800</v>
          </cell>
          <cell r="N350">
            <v>41800</v>
          </cell>
          <cell r="O350">
            <v>30200</v>
          </cell>
          <cell r="P350">
            <v>40900</v>
          </cell>
          <cell r="Q350">
            <v>38400</v>
          </cell>
          <cell r="R350">
            <v>34000</v>
          </cell>
          <cell r="S350">
            <v>30000</v>
          </cell>
          <cell r="T350">
            <v>25400</v>
          </cell>
          <cell r="U350">
            <v>37704</v>
          </cell>
          <cell r="V350">
            <v>38661</v>
          </cell>
        </row>
        <row r="351">
          <cell r="A351" t="str">
            <v>SO2_France</v>
          </cell>
          <cell r="B351" t="str">
            <v>EU15</v>
          </cell>
          <cell r="C351" t="str">
            <v>SO2</v>
          </cell>
          <cell r="D351" t="str">
            <v>Mg</v>
          </cell>
          <cell r="E351">
            <v>12</v>
          </cell>
          <cell r="F351" t="str">
            <v>Energy Industries (Power Production 1A1a)</v>
          </cell>
          <cell r="G351">
            <v>1.1</v>
          </cell>
          <cell r="H351" t="str">
            <v>FR</v>
          </cell>
          <cell r="I351" t="str">
            <v>France</v>
          </cell>
          <cell r="J351">
            <v>341057.16</v>
          </cell>
          <cell r="K351">
            <v>442828.46</v>
          </cell>
          <cell r="L351">
            <v>322309.17</v>
          </cell>
          <cell r="M351">
            <v>222631.86</v>
          </cell>
          <cell r="N351">
            <v>203773.16</v>
          </cell>
          <cell r="O351">
            <v>214781.75</v>
          </cell>
          <cell r="P351">
            <v>218567.84</v>
          </cell>
          <cell r="Q351">
            <v>171476.56</v>
          </cell>
          <cell r="R351">
            <v>219653.6</v>
          </cell>
          <cell r="S351">
            <v>159710.2</v>
          </cell>
          <cell r="T351">
            <v>143535.52</v>
          </cell>
          <cell r="U351">
            <v>105292.76</v>
          </cell>
          <cell r="V351">
            <v>102122.3</v>
          </cell>
        </row>
        <row r="352">
          <cell r="A352" t="str">
            <v>SO2_Germany</v>
          </cell>
          <cell r="B352" t="str">
            <v>EU15</v>
          </cell>
          <cell r="C352" t="str">
            <v>SO2</v>
          </cell>
          <cell r="D352" t="str">
            <v>Mg</v>
          </cell>
          <cell r="E352">
            <v>12</v>
          </cell>
          <cell r="F352" t="str">
            <v>Energy Industries (Power Production 1A1a)</v>
          </cell>
          <cell r="G352">
            <v>1.1</v>
          </cell>
          <cell r="H352" t="str">
            <v>DE</v>
          </cell>
          <cell r="I352" t="str">
            <v>Germany</v>
          </cell>
          <cell r="J352">
            <v>2427425.735</v>
          </cell>
          <cell r="K352">
            <v>1917364.139</v>
          </cell>
          <cell r="L352">
            <v>1694339.985</v>
          </cell>
          <cell r="M352">
            <v>1518407.747</v>
          </cell>
          <cell r="N352">
            <v>1369735.976</v>
          </cell>
          <cell r="O352">
            <v>1090244.05</v>
          </cell>
          <cell r="P352">
            <v>662108.37</v>
          </cell>
          <cell r="Q352">
            <v>444575.88</v>
          </cell>
          <cell r="R352">
            <v>325265.14</v>
          </cell>
          <cell r="S352">
            <v>269441.84</v>
          </cell>
          <cell r="T352">
            <v>245165.8566</v>
          </cell>
          <cell r="U352">
            <v>249374.2685</v>
          </cell>
          <cell r="V352">
            <v>257829.6467</v>
          </cell>
        </row>
        <row r="353">
          <cell r="A353" t="str">
            <v>SO2_Greece</v>
          </cell>
          <cell r="B353" t="str">
            <v>EU15</v>
          </cell>
          <cell r="C353" t="str">
            <v>SO2</v>
          </cell>
          <cell r="D353" t="str">
            <v>Mg</v>
          </cell>
          <cell r="E353">
            <v>12</v>
          </cell>
          <cell r="F353" t="str">
            <v>Energy Industries (Power Production 1A1a)</v>
          </cell>
          <cell r="G353">
            <v>1.1</v>
          </cell>
          <cell r="H353" t="str">
            <v>GR</v>
          </cell>
          <cell r="I353" t="str">
            <v>Greece</v>
          </cell>
          <cell r="J353">
            <v>279962.29544780817</v>
          </cell>
          <cell r="K353">
            <v>320740.68099729985</v>
          </cell>
          <cell r="L353">
            <v>343974.07768456603</v>
          </cell>
          <cell r="M353">
            <v>359442.0580242458</v>
          </cell>
          <cell r="N353">
            <v>361997.93256955466</v>
          </cell>
          <cell r="O353">
            <v>387423.58969281416</v>
          </cell>
          <cell r="P353">
            <v>364169.26335251896</v>
          </cell>
          <cell r="Q353">
            <v>357194.2564919971</v>
          </cell>
          <cell r="R353">
            <v>353178.203176917</v>
          </cell>
          <cell r="S353">
            <v>375577.1977451492</v>
          </cell>
          <cell r="T353">
            <v>330884.5466177455</v>
          </cell>
          <cell r="U353">
            <v>343035.6740359113</v>
          </cell>
          <cell r="V353">
            <v>343035.6740359113</v>
          </cell>
        </row>
        <row r="354">
          <cell r="A354" t="str">
            <v>SO2_Ireland</v>
          </cell>
          <cell r="B354" t="str">
            <v>EU15</v>
          </cell>
          <cell r="C354" t="str">
            <v>SO2</v>
          </cell>
          <cell r="D354" t="str">
            <v>Mg</v>
          </cell>
          <cell r="E354">
            <v>12</v>
          </cell>
          <cell r="F354" t="str">
            <v>Energy Industries (Power Production 1A1a)</v>
          </cell>
          <cell r="G354">
            <v>1.1</v>
          </cell>
          <cell r="H354" t="str">
            <v>IE</v>
          </cell>
          <cell r="I354" t="str">
            <v>Ireland</v>
          </cell>
          <cell r="J354">
            <v>102793.78171673077</v>
          </cell>
          <cell r="K354">
            <v>104972.4553176634</v>
          </cell>
          <cell r="L354">
            <v>96356.79153215706</v>
          </cell>
          <cell r="M354">
            <v>87146.94403730547</v>
          </cell>
          <cell r="N354">
            <v>95168.42411346654</v>
          </cell>
          <cell r="O354">
            <v>91900.41371206757</v>
          </cell>
          <cell r="P354">
            <v>81898.32127142229</v>
          </cell>
          <cell r="Q354">
            <v>95465.51596813915</v>
          </cell>
          <cell r="R354">
            <v>105962.76149990548</v>
          </cell>
          <cell r="S354">
            <v>102496.6898620581</v>
          </cell>
          <cell r="T354">
            <v>79870.4</v>
          </cell>
          <cell r="U354">
            <v>76722</v>
          </cell>
          <cell r="V354">
            <v>61226</v>
          </cell>
        </row>
        <row r="355">
          <cell r="A355" t="str">
            <v>SO2_Italy</v>
          </cell>
          <cell r="B355" t="str">
            <v>EU15</v>
          </cell>
          <cell r="C355" t="str">
            <v>SO2</v>
          </cell>
          <cell r="D355" t="str">
            <v>Mg</v>
          </cell>
          <cell r="E355">
            <v>12</v>
          </cell>
          <cell r="F355" t="str">
            <v>Energy Industries (Power Production 1A1a)</v>
          </cell>
          <cell r="G355">
            <v>1.1</v>
          </cell>
          <cell r="H355" t="str">
            <v>IT</v>
          </cell>
          <cell r="I355" t="str">
            <v>Italy</v>
          </cell>
          <cell r="J355">
            <v>764247.2098910364</v>
          </cell>
          <cell r="K355">
            <v>706274.7654248729</v>
          </cell>
          <cell r="L355">
            <v>641182.0096143595</v>
          </cell>
          <cell r="M355">
            <v>594015.8556920759</v>
          </cell>
          <cell r="N355">
            <v>592290.5818422191</v>
          </cell>
          <cell r="O355">
            <v>595705.944847353</v>
          </cell>
          <cell r="P355">
            <v>558899.8477555219</v>
          </cell>
          <cell r="Q355">
            <v>515924.1909576509</v>
          </cell>
          <cell r="R355">
            <v>492613.6150534452</v>
          </cell>
          <cell r="S355">
            <v>425862.21745309856</v>
          </cell>
          <cell r="T355">
            <v>347683.5156965665</v>
          </cell>
          <cell r="U355">
            <v>323322.1591290309</v>
          </cell>
          <cell r="V355">
            <v>323322.15912903094</v>
          </cell>
        </row>
        <row r="356">
          <cell r="A356" t="str">
            <v>SO2_Netherlands</v>
          </cell>
          <cell r="B356" t="str">
            <v>EU15</v>
          </cell>
          <cell r="C356" t="str">
            <v>SO2</v>
          </cell>
          <cell r="D356" t="str">
            <v>Mg</v>
          </cell>
          <cell r="E356">
            <v>12</v>
          </cell>
          <cell r="F356" t="str">
            <v>Energy Industries (Power Production 1A1a)</v>
          </cell>
          <cell r="G356">
            <v>1.1</v>
          </cell>
          <cell r="H356" t="str">
            <v>NL</v>
          </cell>
          <cell r="I356" t="str">
            <v>Netherlands</v>
          </cell>
          <cell r="J356">
            <v>44413.23867</v>
          </cell>
          <cell r="K356">
            <v>21313.65311835628</v>
          </cell>
          <cell r="L356">
            <v>17577.1386028328</v>
          </cell>
          <cell r="M356">
            <v>14263.204598486858</v>
          </cell>
          <cell r="N356">
            <v>10320.952920622527</v>
          </cell>
          <cell r="O356">
            <v>16530.360699999997</v>
          </cell>
          <cell r="P356">
            <v>11322.427452087182</v>
          </cell>
          <cell r="Q356">
            <v>12320.533841519335</v>
          </cell>
          <cell r="R356">
            <v>11477.9</v>
          </cell>
          <cell r="S356">
            <v>13293</v>
          </cell>
          <cell r="T356">
            <v>15555.426000000001</v>
          </cell>
          <cell r="U356">
            <v>15584.93227</v>
          </cell>
          <cell r="V356">
            <v>17237.59841</v>
          </cell>
        </row>
        <row r="357">
          <cell r="A357" t="str">
            <v>SO2_Portugal</v>
          </cell>
          <cell r="B357" t="str">
            <v>EU15</v>
          </cell>
          <cell r="C357" t="str">
            <v>SO2</v>
          </cell>
          <cell r="D357" t="str">
            <v>Mg</v>
          </cell>
          <cell r="E357">
            <v>12</v>
          </cell>
          <cell r="F357" t="str">
            <v>Energy Industries (Power Production 1A1a)</v>
          </cell>
          <cell r="G357">
            <v>1.1</v>
          </cell>
          <cell r="H357" t="str">
            <v>PT</v>
          </cell>
          <cell r="I357" t="str">
            <v>Portugal</v>
          </cell>
          <cell r="J357">
            <v>180950.837</v>
          </cell>
          <cell r="K357">
            <v>181248.37769999998</v>
          </cell>
          <cell r="L357">
            <v>234213.6916</v>
          </cell>
          <cell r="M357">
            <v>178848.4492</v>
          </cell>
          <cell r="N357">
            <v>142626.4799</v>
          </cell>
          <cell r="O357">
            <v>177404.0951</v>
          </cell>
          <cell r="P357">
            <v>123329.4602</v>
          </cell>
          <cell r="Q357">
            <v>130219.9464</v>
          </cell>
          <cell r="R357">
            <v>165561.4625</v>
          </cell>
          <cell r="S357">
            <v>183081.6151</v>
          </cell>
          <cell r="T357">
            <v>160500.0502</v>
          </cell>
          <cell r="U357">
            <v>155518.0696</v>
          </cell>
          <cell r="V357">
            <v>159558.3096</v>
          </cell>
        </row>
        <row r="358">
          <cell r="A358" t="str">
            <v>SO2_Spain</v>
          </cell>
          <cell r="B358" t="str">
            <v>EU15</v>
          </cell>
          <cell r="C358" t="str">
            <v>SO2</v>
          </cell>
          <cell r="D358" t="str">
            <v>Mg</v>
          </cell>
          <cell r="E358">
            <v>12</v>
          </cell>
          <cell r="F358" t="str">
            <v>Energy Industries (Power Production 1A1a)</v>
          </cell>
          <cell r="G358">
            <v>1.1</v>
          </cell>
          <cell r="H358" t="str">
            <v>ES</v>
          </cell>
          <cell r="I358" t="str">
            <v>Spain</v>
          </cell>
          <cell r="J358">
            <v>1459010.304</v>
          </cell>
          <cell r="K358">
            <v>1437572.235</v>
          </cell>
          <cell r="L358">
            <v>1423609.753</v>
          </cell>
          <cell r="M358">
            <v>1278433.032</v>
          </cell>
          <cell r="N358">
            <v>1197150.88</v>
          </cell>
          <cell r="O358">
            <v>1057920.28</v>
          </cell>
          <cell r="P358">
            <v>943151.5468</v>
          </cell>
          <cell r="Q358">
            <v>1106023.789</v>
          </cell>
          <cell r="R358">
            <v>994037.5268</v>
          </cell>
          <cell r="S358">
            <v>1040647.9629999999</v>
          </cell>
          <cell r="T358">
            <v>965025.0971</v>
          </cell>
          <cell r="U358">
            <v>933282.7697000001</v>
          </cell>
          <cell r="V358">
            <v>1070089.639</v>
          </cell>
        </row>
        <row r="359">
          <cell r="A359" t="str">
            <v>SO2_Sweden</v>
          </cell>
          <cell r="B359" t="str">
            <v>EU15</v>
          </cell>
          <cell r="C359" t="str">
            <v>SO2</v>
          </cell>
          <cell r="D359" t="str">
            <v>Mg</v>
          </cell>
          <cell r="E359">
            <v>12</v>
          </cell>
          <cell r="F359" t="str">
            <v>Energy Industries (Power Production 1A1a)</v>
          </cell>
          <cell r="G359">
            <v>1.1</v>
          </cell>
          <cell r="H359" t="str">
            <v>SE</v>
          </cell>
          <cell r="I359" t="str">
            <v>Sweden</v>
          </cell>
          <cell r="J359">
            <v>16673.58522</v>
          </cell>
          <cell r="K359">
            <v>12702.887110000001</v>
          </cell>
          <cell r="L359">
            <v>12555.11281</v>
          </cell>
          <cell r="M359">
            <v>12917.93073</v>
          </cell>
          <cell r="N359">
            <v>13148.98515</v>
          </cell>
          <cell r="O359">
            <v>13025.62285</v>
          </cell>
          <cell r="P359">
            <v>20209.868400000003</v>
          </cell>
          <cell r="Q359">
            <v>12896.13747</v>
          </cell>
          <cell r="R359">
            <v>14618.248790000001</v>
          </cell>
          <cell r="S359">
            <v>11207.85646</v>
          </cell>
          <cell r="T359">
            <v>9054.032381</v>
          </cell>
          <cell r="U359">
            <v>11789.481930000002</v>
          </cell>
          <cell r="V359">
            <v>13213.216900000001</v>
          </cell>
        </row>
        <row r="360">
          <cell r="A360" t="str">
            <v>SO2_United Kingdom</v>
          </cell>
          <cell r="B360" t="str">
            <v>EU15</v>
          </cell>
          <cell r="C360" t="str">
            <v>SO2</v>
          </cell>
          <cell r="D360" t="str">
            <v>Mg</v>
          </cell>
          <cell r="E360">
            <v>12</v>
          </cell>
          <cell r="F360" t="str">
            <v>Energy Industries (Power Production 1A1a)</v>
          </cell>
          <cell r="G360">
            <v>1.1</v>
          </cell>
          <cell r="H360" t="str">
            <v>GB</v>
          </cell>
          <cell r="I360" t="str">
            <v>United Kingdom</v>
          </cell>
          <cell r="J360">
            <v>2723059.2630000003</v>
          </cell>
          <cell r="K360">
            <v>2535118.6659999997</v>
          </cell>
          <cell r="L360">
            <v>2434175.792</v>
          </cell>
          <cell r="M360">
            <v>2083452.98</v>
          </cell>
          <cell r="N360">
            <v>1761842.927</v>
          </cell>
          <cell r="O360">
            <v>1591061.12</v>
          </cell>
          <cell r="P360">
            <v>1320173.4919999999</v>
          </cell>
          <cell r="Q360">
            <v>1025023.5970000001</v>
          </cell>
          <cell r="R360">
            <v>1072075.633</v>
          </cell>
          <cell r="S360">
            <v>776374.5294</v>
          </cell>
          <cell r="T360">
            <v>821027.285</v>
          </cell>
          <cell r="U360">
            <v>741512.3121</v>
          </cell>
          <cell r="V360">
            <v>680409.3874</v>
          </cell>
        </row>
        <row r="361">
          <cell r="A361" t="str">
            <v>TOFP_Austria</v>
          </cell>
          <cell r="B361" t="str">
            <v>EU15</v>
          </cell>
          <cell r="C361" t="str">
            <v>TOFP</v>
          </cell>
          <cell r="D361" t="str">
            <v>Mg TOFP Eq</v>
          </cell>
          <cell r="E361">
            <v>12</v>
          </cell>
          <cell r="F361" t="str">
            <v>Energy Industries (Power Production 1A1a)</v>
          </cell>
          <cell r="G361">
            <v>1.1</v>
          </cell>
          <cell r="H361" t="str">
            <v>AT</v>
          </cell>
          <cell r="I361" t="str">
            <v>Austria</v>
          </cell>
          <cell r="J361">
            <v>14766.214663928364</v>
          </cell>
          <cell r="K361">
            <v>12015.892777553789</v>
          </cell>
          <cell r="L361">
            <v>11915.382669778546</v>
          </cell>
          <cell r="M361">
            <v>10121.978516707184</v>
          </cell>
          <cell r="N361">
            <v>8813.919111377467</v>
          </cell>
          <cell r="O361">
            <v>10336.214502840365</v>
          </cell>
          <cell r="P361">
            <v>9434.558635116871</v>
          </cell>
          <cell r="Q361">
            <v>10165.045494040378</v>
          </cell>
          <cell r="R361">
            <v>8920.60742707352</v>
          </cell>
          <cell r="S361">
            <v>9277.774524801982</v>
          </cell>
          <cell r="T361">
            <v>9781.665548744082</v>
          </cell>
          <cell r="U361">
            <v>11706.429127747839</v>
          </cell>
          <cell r="V361">
            <v>13077.867949662375</v>
          </cell>
        </row>
        <row r="362">
          <cell r="A362" t="str">
            <v>TOFP_Belgium</v>
          </cell>
          <cell r="B362" t="str">
            <v>EU15</v>
          </cell>
          <cell r="C362" t="str">
            <v>TOFP</v>
          </cell>
          <cell r="D362" t="str">
            <v>Mg TOFP Eq</v>
          </cell>
          <cell r="E362">
            <v>12</v>
          </cell>
          <cell r="F362" t="str">
            <v>Energy Industries (Power Production 1A1a)</v>
          </cell>
          <cell r="G362">
            <v>1.1</v>
          </cell>
          <cell r="H362" t="str">
            <v>BE</v>
          </cell>
          <cell r="I362" t="str">
            <v>Belgium</v>
          </cell>
          <cell r="J362">
            <v>73653.585178684</v>
          </cell>
          <cell r="K362">
            <v>63539.37812885421</v>
          </cell>
          <cell r="L362">
            <v>60803.29991521905</v>
          </cell>
          <cell r="M362">
            <v>57069.68625607019</v>
          </cell>
          <cell r="N362">
            <v>59469.00993166527</v>
          </cell>
          <cell r="O362">
            <v>66750.41941632106</v>
          </cell>
          <cell r="P362">
            <v>51690.85171322627</v>
          </cell>
          <cell r="Q362">
            <v>45808.73941850607</v>
          </cell>
          <cell r="R362">
            <v>46311.56083473716</v>
          </cell>
          <cell r="S362">
            <v>32064.132718432633</v>
          </cell>
          <cell r="T362">
            <v>47751.3892945512</v>
          </cell>
          <cell r="U362">
            <v>38247.42844766899</v>
          </cell>
          <cell r="V362">
            <v>32201.048788701795</v>
          </cell>
        </row>
        <row r="363">
          <cell r="A363" t="str">
            <v>TOFP_Denmark</v>
          </cell>
          <cell r="B363" t="str">
            <v>EU15</v>
          </cell>
          <cell r="C363" t="str">
            <v>TOFP</v>
          </cell>
          <cell r="D363" t="str">
            <v>Mg TOFP Eq</v>
          </cell>
          <cell r="E363">
            <v>12</v>
          </cell>
          <cell r="F363" t="str">
            <v>Energy Industries (Power Production 1A1a)</v>
          </cell>
          <cell r="G363">
            <v>1.1</v>
          </cell>
          <cell r="H363" t="str">
            <v>DK</v>
          </cell>
          <cell r="I363" t="str">
            <v>Denmark</v>
          </cell>
          <cell r="J363">
            <v>113192.34478341</v>
          </cell>
          <cell r="K363">
            <v>163991.48112974997</v>
          </cell>
          <cell r="L363">
            <v>113819.92708175001</v>
          </cell>
          <cell r="M363">
            <v>117122.68852219998</v>
          </cell>
          <cell r="N363">
            <v>123028.86813497002</v>
          </cell>
          <cell r="O363">
            <v>106430.84819380002</v>
          </cell>
          <cell r="P363">
            <v>153150.64474679998</v>
          </cell>
          <cell r="Q363">
            <v>101821.63146039999</v>
          </cell>
          <cell r="R363">
            <v>84984.458682</v>
          </cell>
          <cell r="S363">
            <v>68876.6815256</v>
          </cell>
          <cell r="T363">
            <v>58046.90185269999</v>
          </cell>
          <cell r="U363">
            <v>59050.301374300005</v>
          </cell>
          <cell r="V363">
            <v>60589.0903099</v>
          </cell>
        </row>
        <row r="364">
          <cell r="A364" t="str">
            <v>TOFP_Finland</v>
          </cell>
          <cell r="B364" t="str">
            <v>EU15</v>
          </cell>
          <cell r="C364" t="str">
            <v>TOFP</v>
          </cell>
          <cell r="D364" t="str">
            <v>Mg TOFP Eq</v>
          </cell>
          <cell r="E364">
            <v>12</v>
          </cell>
          <cell r="F364" t="str">
            <v>Energy Industries (Power Production 1A1a)</v>
          </cell>
          <cell r="G364">
            <v>1.1</v>
          </cell>
          <cell r="H364" t="str">
            <v>FI</v>
          </cell>
          <cell r="I364" t="str">
            <v>Finland</v>
          </cell>
          <cell r="J364">
            <v>51671.482</v>
          </cell>
          <cell r="K364">
            <v>56519.526</v>
          </cell>
          <cell r="L364">
            <v>55320.462</v>
          </cell>
          <cell r="M364">
            <v>58471.982</v>
          </cell>
          <cell r="N364">
            <v>60183.28</v>
          </cell>
          <cell r="O364">
            <v>42270.754</v>
          </cell>
          <cell r="P364">
            <v>52465.666</v>
          </cell>
          <cell r="Q364">
            <v>47261.804</v>
          </cell>
          <cell r="R364">
            <v>44397.97</v>
          </cell>
          <cell r="S364">
            <v>39769.834</v>
          </cell>
          <cell r="T364">
            <v>36833.324</v>
          </cell>
          <cell r="U364">
            <v>64245.373999999996</v>
          </cell>
          <cell r="V364">
            <v>57427.812</v>
          </cell>
        </row>
        <row r="365">
          <cell r="A365" t="str">
            <v>TOFP_France</v>
          </cell>
          <cell r="B365" t="str">
            <v>EU15</v>
          </cell>
          <cell r="C365" t="str">
            <v>TOFP</v>
          </cell>
          <cell r="D365" t="str">
            <v>Mg TOFP Eq</v>
          </cell>
          <cell r="E365">
            <v>12</v>
          </cell>
          <cell r="F365" t="str">
            <v>Energy Industries (Power Production 1A1a)</v>
          </cell>
          <cell r="G365">
            <v>1.1</v>
          </cell>
          <cell r="H365" t="str">
            <v>FR</v>
          </cell>
          <cell r="I365" t="str">
            <v>France</v>
          </cell>
          <cell r="J365">
            <v>144542.30696000002</v>
          </cell>
          <cell r="K365">
            <v>198220.35988</v>
          </cell>
          <cell r="L365">
            <v>167151.59120000002</v>
          </cell>
          <cell r="M365">
            <v>112596.98636</v>
          </cell>
          <cell r="N365">
            <v>110188.03776</v>
          </cell>
          <cell r="O365">
            <v>123001.42277999998</v>
          </cell>
          <cell r="P365">
            <v>136293.04612</v>
          </cell>
          <cell r="Q365">
            <v>117058.03784</v>
          </cell>
          <cell r="R365">
            <v>161241.27082</v>
          </cell>
          <cell r="S365">
            <v>144652.30134</v>
          </cell>
          <cell r="T365">
            <v>146504.66258</v>
          </cell>
          <cell r="U365">
            <v>115961.32688000001</v>
          </cell>
          <cell r="V365">
            <v>127082.52016000001</v>
          </cell>
        </row>
        <row r="366">
          <cell r="A366" t="str">
            <v>TOFP_Germany</v>
          </cell>
          <cell r="B366" t="str">
            <v>EU15</v>
          </cell>
          <cell r="C366" t="str">
            <v>TOFP</v>
          </cell>
          <cell r="D366" t="str">
            <v>Mg TOFP Eq</v>
          </cell>
          <cell r="E366">
            <v>12</v>
          </cell>
          <cell r="F366" t="str">
            <v>Energy Industries (Power Production 1A1a)</v>
          </cell>
          <cell r="G366">
            <v>1.1</v>
          </cell>
          <cell r="H366" t="str">
            <v>DE</v>
          </cell>
          <cell r="I366" t="str">
            <v>Germany</v>
          </cell>
          <cell r="J366">
            <v>587332.397884</v>
          </cell>
          <cell r="K366">
            <v>525792.5276789999</v>
          </cell>
          <cell r="L366">
            <v>459566.71369759995</v>
          </cell>
          <cell r="M366">
            <v>406319.62730879994</v>
          </cell>
          <cell r="N366">
            <v>348533.85319399997</v>
          </cell>
          <cell r="O366">
            <v>284762.1943171718</v>
          </cell>
          <cell r="P366">
            <v>293323.8614648346</v>
          </cell>
          <cell r="Q366">
            <v>277972.7272386076</v>
          </cell>
          <cell r="R366">
            <v>280432.51744759595</v>
          </cell>
          <cell r="S366">
            <v>272317.6443955302</v>
          </cell>
          <cell r="T366">
            <v>276325.57806713943</v>
          </cell>
          <cell r="U366">
            <v>282294.82342949783</v>
          </cell>
          <cell r="V366">
            <v>288407.3794582168</v>
          </cell>
        </row>
        <row r="367">
          <cell r="A367" t="str">
            <v>TOFP_Greece</v>
          </cell>
          <cell r="B367" t="str">
            <v>EU15</v>
          </cell>
          <cell r="C367" t="str">
            <v>TOFP</v>
          </cell>
          <cell r="D367" t="str">
            <v>Mg TOFP Eq</v>
          </cell>
          <cell r="E367">
            <v>12</v>
          </cell>
          <cell r="F367" t="str">
            <v>Energy Industries (Power Production 1A1a)</v>
          </cell>
          <cell r="G367">
            <v>1.1</v>
          </cell>
          <cell r="H367" t="str">
            <v>GR</v>
          </cell>
          <cell r="I367" t="str">
            <v>Greece</v>
          </cell>
          <cell r="J367">
            <v>76992.83363027369</v>
          </cell>
          <cell r="K367">
            <v>75390.79453654255</v>
          </cell>
          <cell r="L367">
            <v>80712.48172180114</v>
          </cell>
          <cell r="M367">
            <v>81764.25121684998</v>
          </cell>
          <cell r="N367">
            <v>87181.7485832398</v>
          </cell>
          <cell r="O367">
            <v>86354.86071862049</v>
          </cell>
          <cell r="P367">
            <v>87380.27139992257</v>
          </cell>
          <cell r="Q367">
            <v>89945.50454185042</v>
          </cell>
          <cell r="R367">
            <v>85041.96238867029</v>
          </cell>
          <cell r="S367">
            <v>81885.95599670224</v>
          </cell>
          <cell r="T367">
            <v>105091.6923183864</v>
          </cell>
          <cell r="U367">
            <v>104258.88640910099</v>
          </cell>
          <cell r="V367">
            <v>104258.90598998389</v>
          </cell>
        </row>
        <row r="368">
          <cell r="A368" t="str">
            <v>TOFP_Ireland</v>
          </cell>
          <cell r="B368" t="str">
            <v>EU15</v>
          </cell>
          <cell r="C368" t="str">
            <v>TOFP</v>
          </cell>
          <cell r="D368" t="str">
            <v>Mg TOFP Eq</v>
          </cell>
          <cell r="E368">
            <v>12</v>
          </cell>
          <cell r="F368" t="str">
            <v>Energy Industries (Power Production 1A1a)</v>
          </cell>
          <cell r="G368">
            <v>1.1</v>
          </cell>
          <cell r="H368" t="str">
            <v>IE</v>
          </cell>
          <cell r="I368" t="str">
            <v>Ireland</v>
          </cell>
          <cell r="J368">
            <v>56406.47244157375</v>
          </cell>
          <cell r="K368">
            <v>56179.185108374775</v>
          </cell>
          <cell r="L368">
            <v>64517.65790506226</v>
          </cell>
          <cell r="M368">
            <v>57122.23562746724</v>
          </cell>
          <cell r="N368">
            <v>54881.088396039464</v>
          </cell>
          <cell r="O368">
            <v>50712.419077636514</v>
          </cell>
          <cell r="P368">
            <v>51318.86560811814</v>
          </cell>
          <cell r="Q368">
            <v>49315.92805202769</v>
          </cell>
          <cell r="R368">
            <v>48363.089350678434</v>
          </cell>
          <cell r="S368">
            <v>47680.09319119996</v>
          </cell>
          <cell r="T368">
            <v>49162.7138</v>
          </cell>
          <cell r="U368">
            <v>50964.47</v>
          </cell>
          <cell r="V368">
            <v>46635.08</v>
          </cell>
        </row>
        <row r="369">
          <cell r="A369" t="str">
            <v>TOFP_Italy</v>
          </cell>
          <cell r="B369" t="str">
            <v>EU15</v>
          </cell>
          <cell r="C369" t="str">
            <v>TOFP</v>
          </cell>
          <cell r="D369" t="str">
            <v>Mg TOFP Eq</v>
          </cell>
          <cell r="E369">
            <v>12</v>
          </cell>
          <cell r="F369" t="str">
            <v>Energy Industries (Power Production 1A1a)</v>
          </cell>
          <cell r="G369">
            <v>1.1</v>
          </cell>
          <cell r="H369" t="str">
            <v>IT</v>
          </cell>
          <cell r="I369" t="str">
            <v>Italy</v>
          </cell>
          <cell r="J369">
            <v>452005.9957684357</v>
          </cell>
          <cell r="K369">
            <v>434799.6364952571</v>
          </cell>
          <cell r="L369">
            <v>408499.75455844105</v>
          </cell>
          <cell r="M369">
            <v>368822.9335111594</v>
          </cell>
          <cell r="N369">
            <v>342174.5288008164</v>
          </cell>
          <cell r="O369">
            <v>342117.0573088554</v>
          </cell>
          <cell r="P369">
            <v>325241.9708314737</v>
          </cell>
          <cell r="Q369">
            <v>288974.24600235233</v>
          </cell>
          <cell r="R369">
            <v>227171.72514349993</v>
          </cell>
          <cell r="S369">
            <v>185947.5589628514</v>
          </cell>
          <cell r="T369">
            <v>167939.35052066477</v>
          </cell>
          <cell r="U369">
            <v>157140.0019708906</v>
          </cell>
          <cell r="V369">
            <v>157209.2390524225</v>
          </cell>
        </row>
        <row r="370">
          <cell r="A370" t="str">
            <v>TOFP_Luxembourg</v>
          </cell>
          <cell r="B370" t="str">
            <v>EU15</v>
          </cell>
          <cell r="C370" t="str">
            <v>TOFP</v>
          </cell>
          <cell r="D370" t="str">
            <v>Mg TOFP Eq</v>
          </cell>
          <cell r="E370">
            <v>12</v>
          </cell>
          <cell r="F370" t="str">
            <v>Energy Industries (Power Production 1A1a)</v>
          </cell>
          <cell r="G370">
            <v>1.1</v>
          </cell>
          <cell r="H370" t="str">
            <v>LU</v>
          </cell>
          <cell r="I370" t="str">
            <v>Luxembourg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0.028</v>
          </cell>
          <cell r="O370">
            <v>0.028</v>
          </cell>
          <cell r="P370">
            <v>0.028</v>
          </cell>
          <cell r="Q370">
            <v>0</v>
          </cell>
          <cell r="R370">
            <v>0.020188</v>
          </cell>
          <cell r="S370">
            <v>0</v>
          </cell>
          <cell r="T370">
            <v>0.07498400000000001</v>
          </cell>
          <cell r="U370">
            <v>0.078302</v>
          </cell>
          <cell r="V370">
            <v>0.078302</v>
          </cell>
        </row>
        <row r="371">
          <cell r="A371" t="str">
            <v>TOFP_Netherlands</v>
          </cell>
          <cell r="B371" t="str">
            <v>EU15</v>
          </cell>
          <cell r="C371" t="str">
            <v>TOFP</v>
          </cell>
          <cell r="D371" t="str">
            <v>Mg TOFP Eq</v>
          </cell>
          <cell r="E371">
            <v>12</v>
          </cell>
          <cell r="F371" t="str">
            <v>Energy Industries (Power Production 1A1a)</v>
          </cell>
          <cell r="G371">
            <v>1.1</v>
          </cell>
          <cell r="H371" t="str">
            <v>NL</v>
          </cell>
          <cell r="I371" t="str">
            <v>Netherlands</v>
          </cell>
          <cell r="J371">
            <v>96365.2191698972</v>
          </cell>
          <cell r="K371">
            <v>81503.2392299298</v>
          </cell>
          <cell r="L371">
            <v>78490.1859612694</v>
          </cell>
          <cell r="M371">
            <v>71575.4874820185</v>
          </cell>
          <cell r="N371">
            <v>63787.37497768654</v>
          </cell>
          <cell r="O371">
            <v>74585.49344762003</v>
          </cell>
          <cell r="P371">
            <v>58402.348642003555</v>
          </cell>
          <cell r="Q371">
            <v>54765.826308404474</v>
          </cell>
          <cell r="R371">
            <v>53222.23207421727</v>
          </cell>
          <cell r="S371">
            <v>69672.01804876194</v>
          </cell>
          <cell r="T371">
            <v>66865.1219481415</v>
          </cell>
          <cell r="U371">
            <v>56944.9605583</v>
          </cell>
          <cell r="V371">
            <v>58756.82573836218</v>
          </cell>
        </row>
        <row r="372">
          <cell r="A372" t="str">
            <v>TOFP_Portugal</v>
          </cell>
          <cell r="B372" t="str">
            <v>EU15</v>
          </cell>
          <cell r="C372" t="str">
            <v>TOFP</v>
          </cell>
          <cell r="D372" t="str">
            <v>Mg TOFP Eq</v>
          </cell>
          <cell r="E372">
            <v>12</v>
          </cell>
          <cell r="F372" t="str">
            <v>Energy Industries (Power Production 1A1a)</v>
          </cell>
          <cell r="G372">
            <v>1.1</v>
          </cell>
          <cell r="H372" t="str">
            <v>PT</v>
          </cell>
          <cell r="I372" t="str">
            <v>Portugal</v>
          </cell>
          <cell r="J372">
            <v>78396.54994638795</v>
          </cell>
          <cell r="K372">
            <v>82556.68131195716</v>
          </cell>
          <cell r="L372">
            <v>95086.13184328217</v>
          </cell>
          <cell r="M372">
            <v>85864.37859555986</v>
          </cell>
          <cell r="N372">
            <v>81142.80479077758</v>
          </cell>
          <cell r="O372">
            <v>92128.45379432307</v>
          </cell>
          <cell r="P372">
            <v>72854.28854480835</v>
          </cell>
          <cell r="Q372">
            <v>74793.34391654677</v>
          </cell>
          <cell r="R372">
            <v>83206.74453790842</v>
          </cell>
          <cell r="S372">
            <v>76268.55634578118</v>
          </cell>
          <cell r="T372">
            <v>64587.71188287622</v>
          </cell>
          <cell r="U372">
            <v>65102.294924030575</v>
          </cell>
          <cell r="V372">
            <v>76670.32463785545</v>
          </cell>
        </row>
        <row r="373">
          <cell r="A373" t="str">
            <v>TOFP_Spain</v>
          </cell>
          <cell r="B373" t="str">
            <v>EU15</v>
          </cell>
          <cell r="C373" t="str">
            <v>TOFP</v>
          </cell>
          <cell r="D373" t="str">
            <v>Mg TOFP Eq</v>
          </cell>
          <cell r="E373">
            <v>12</v>
          </cell>
          <cell r="F373" t="str">
            <v>Energy Industries (Power Production 1A1a)</v>
          </cell>
          <cell r="G373">
            <v>1.1</v>
          </cell>
          <cell r="H373" t="str">
            <v>ES</v>
          </cell>
          <cell r="I373" t="str">
            <v>Spain</v>
          </cell>
          <cell r="J373">
            <v>285801.7083848351</v>
          </cell>
          <cell r="K373">
            <v>296105.9599175579</v>
          </cell>
          <cell r="L373">
            <v>313549.9102994179</v>
          </cell>
          <cell r="M373">
            <v>304785.4036638909</v>
          </cell>
          <cell r="N373">
            <v>316408.9595332254</v>
          </cell>
          <cell r="O373">
            <v>337716.7119996073</v>
          </cell>
          <cell r="P373">
            <v>287196.6273300792</v>
          </cell>
          <cell r="Q373">
            <v>349514.9564088486</v>
          </cell>
          <cell r="R373">
            <v>317461.5125086798</v>
          </cell>
          <cell r="S373">
            <v>362014.94363881426</v>
          </cell>
          <cell r="T373">
            <v>388252.26465255703</v>
          </cell>
          <cell r="U373">
            <v>350767.3396563695</v>
          </cell>
          <cell r="V373">
            <v>405883.899180374</v>
          </cell>
        </row>
        <row r="374">
          <cell r="A374" t="str">
            <v>TOFP_Sweden</v>
          </cell>
          <cell r="B374" t="str">
            <v>EU15</v>
          </cell>
          <cell r="C374" t="str">
            <v>TOFP</v>
          </cell>
          <cell r="D374" t="str">
            <v>Mg TOFP Eq</v>
          </cell>
          <cell r="E374">
            <v>12</v>
          </cell>
          <cell r="F374" t="str">
            <v>Energy Industries (Power Production 1A1a)</v>
          </cell>
          <cell r="G374">
            <v>1.1</v>
          </cell>
          <cell r="H374" t="str">
            <v>SE</v>
          </cell>
          <cell r="I374" t="str">
            <v>Sweden</v>
          </cell>
          <cell r="J374">
            <v>20238.10790437862</v>
          </cell>
          <cell r="K374">
            <v>19039.011281439016</v>
          </cell>
          <cell r="L374">
            <v>18275.727429946084</v>
          </cell>
          <cell r="M374">
            <v>18027.177374246672</v>
          </cell>
          <cell r="N374">
            <v>18446.216787749803</v>
          </cell>
          <cell r="O374">
            <v>19252.05827755837</v>
          </cell>
          <cell r="P374">
            <v>27462.311027648695</v>
          </cell>
          <cell r="Q374">
            <v>18712.689851968385</v>
          </cell>
          <cell r="R374">
            <v>20533.3878714</v>
          </cell>
          <cell r="S374">
            <v>17922.51071951826</v>
          </cell>
          <cell r="T374">
            <v>15771.642363696685</v>
          </cell>
          <cell r="U374">
            <v>19929.114511443226</v>
          </cell>
          <cell r="V374">
            <v>22036.08081161845</v>
          </cell>
        </row>
        <row r="375">
          <cell r="A375" t="str">
            <v>TOFP_United Kingdom</v>
          </cell>
          <cell r="B375" t="str">
            <v>EU15</v>
          </cell>
          <cell r="C375" t="str">
            <v>TOFP</v>
          </cell>
          <cell r="D375" t="str">
            <v>Mg TOFP Eq</v>
          </cell>
          <cell r="E375">
            <v>12</v>
          </cell>
          <cell r="F375" t="str">
            <v>Energy Industries (Power Production 1A1a)</v>
          </cell>
          <cell r="G375">
            <v>1.1</v>
          </cell>
          <cell r="H375" t="str">
            <v>GB</v>
          </cell>
          <cell r="I375" t="str">
            <v>United Kingdom</v>
          </cell>
          <cell r="J375">
            <v>972425.7484947378</v>
          </cell>
          <cell r="K375">
            <v>853605.2292647129</v>
          </cell>
          <cell r="L375">
            <v>838326.6804464419</v>
          </cell>
          <cell r="M375">
            <v>710237.142754225</v>
          </cell>
          <cell r="N375">
            <v>662366.6050006943</v>
          </cell>
          <cell r="O375">
            <v>623933.4182575616</v>
          </cell>
          <cell r="P375">
            <v>568490.4808155103</v>
          </cell>
          <cell r="Q375">
            <v>469708.86646638927</v>
          </cell>
          <cell r="R375">
            <v>459681.0965239924</v>
          </cell>
          <cell r="S375">
            <v>427641.8330542508</v>
          </cell>
          <cell r="T375">
            <v>462423.67104368657</v>
          </cell>
          <cell r="U375">
            <v>478939.52327905374</v>
          </cell>
          <cell r="V375">
            <v>479764.39113286167</v>
          </cell>
        </row>
        <row r="376">
          <cell r="A376" t="str">
            <v>Acidifying Potential_Belarus</v>
          </cell>
          <cell r="B376" t="str">
            <v>NIS</v>
          </cell>
          <cell r="C376" t="str">
            <v>Acidifying Potential</v>
          </cell>
          <cell r="D376" t="str">
            <v>Mg Acidifying Potential Eq</v>
          </cell>
          <cell r="E376">
            <v>12</v>
          </cell>
          <cell r="F376" t="str">
            <v>Energy Industries (Power Production 1A1a)</v>
          </cell>
          <cell r="G376">
            <v>1.1</v>
          </cell>
          <cell r="H376" t="str">
            <v>BY</v>
          </cell>
          <cell r="I376" t="str">
            <v>Belarus</v>
          </cell>
          <cell r="J376">
            <v>1448.7646935670002</v>
          </cell>
          <cell r="K376">
            <v>1448.7646935670002</v>
          </cell>
          <cell r="L376">
            <v>1448.7646935670002</v>
          </cell>
          <cell r="M376">
            <v>1448.7646935670002</v>
          </cell>
          <cell r="N376">
            <v>1448.7646935670002</v>
          </cell>
          <cell r="O376">
            <v>1448.7646935670002</v>
          </cell>
          <cell r="P376">
            <v>1448.7646935670002</v>
          </cell>
          <cell r="Q376">
            <v>1448.7646935670002</v>
          </cell>
          <cell r="R376">
            <v>1448.7646935670002</v>
          </cell>
          <cell r="S376">
            <v>1448.7646935670002</v>
          </cell>
          <cell r="T376">
            <v>1448.7646935670002</v>
          </cell>
          <cell r="U376">
            <v>1448.7646935670002</v>
          </cell>
          <cell r="V376">
            <v>1482.957935492918</v>
          </cell>
        </row>
        <row r="377">
          <cell r="A377" t="str">
            <v>Acidifying Potential_Republic of Moldova</v>
          </cell>
          <cell r="B377" t="str">
            <v>NIS</v>
          </cell>
          <cell r="C377" t="str">
            <v>Acidifying Potential</v>
          </cell>
          <cell r="D377" t="str">
            <v>Mg Acidifying Potential Eq</v>
          </cell>
          <cell r="E377">
            <v>12</v>
          </cell>
          <cell r="F377" t="str">
            <v>Energy Industries (Power Production 1A1a)</v>
          </cell>
          <cell r="G377">
            <v>1.1</v>
          </cell>
          <cell r="H377" t="str">
            <v>MD</v>
          </cell>
          <cell r="I377" t="str">
            <v>Republic of Moldova</v>
          </cell>
          <cell r="J377">
            <v>8940.82159585</v>
          </cell>
          <cell r="K377">
            <v>8777.47920475</v>
          </cell>
          <cell r="L377">
            <v>5777.66942545</v>
          </cell>
          <cell r="M377">
            <v>5289.32703585</v>
          </cell>
          <cell r="N377">
            <v>3707.75095115</v>
          </cell>
          <cell r="O377">
            <v>2245.25095335</v>
          </cell>
          <cell r="P377">
            <v>2359.61236605</v>
          </cell>
          <cell r="Q377">
            <v>1332.42486755</v>
          </cell>
          <cell r="R377">
            <v>1177.50638995</v>
          </cell>
          <cell r="S377">
            <v>280.76726125</v>
          </cell>
          <cell r="T377">
            <v>357.93437728</v>
          </cell>
          <cell r="U377">
            <v>246.69117339</v>
          </cell>
          <cell r="V377">
            <v>210.646176887</v>
          </cell>
        </row>
        <row r="378">
          <cell r="A378" t="str">
            <v>Acidifying Potential_Russian Federation</v>
          </cell>
          <cell r="B378" t="str">
            <v>NIS</v>
          </cell>
          <cell r="C378" t="str">
            <v>Acidifying Potential</v>
          </cell>
          <cell r="D378" t="str">
            <v>Mg Acidifying Potential Eq</v>
          </cell>
          <cell r="E378">
            <v>12</v>
          </cell>
          <cell r="F378" t="str">
            <v>Energy Industries (Power Production 1A1a)</v>
          </cell>
          <cell r="G378">
            <v>1.1</v>
          </cell>
          <cell r="H378" t="str">
            <v>RU</v>
          </cell>
          <cell r="I378" t="str">
            <v>Russian Federation</v>
          </cell>
          <cell r="J378">
            <v>75864.1301</v>
          </cell>
          <cell r="K378">
            <v>75197.01054</v>
          </cell>
          <cell r="L378">
            <v>64036.68445</v>
          </cell>
          <cell r="M378">
            <v>61956.52141</v>
          </cell>
          <cell r="N378">
            <v>52972.82584</v>
          </cell>
          <cell r="O378">
            <v>51539.401920000004</v>
          </cell>
          <cell r="P378">
            <v>49221.46715</v>
          </cell>
          <cell r="Q378">
            <v>46177.9889</v>
          </cell>
          <cell r="R378">
            <v>43709.2389</v>
          </cell>
          <cell r="S378">
            <v>40956.52152</v>
          </cell>
          <cell r="T378">
            <v>39449.72805</v>
          </cell>
          <cell r="U378">
            <v>40584.2389</v>
          </cell>
          <cell r="V378">
            <v>41718.74975</v>
          </cell>
        </row>
        <row r="379">
          <cell r="A379" t="str">
            <v>CO_Belarus</v>
          </cell>
          <cell r="B379" t="str">
            <v>NIS</v>
          </cell>
          <cell r="C379" t="str">
            <v>CO</v>
          </cell>
          <cell r="D379" t="str">
            <v>Mg</v>
          </cell>
          <cell r="E379">
            <v>12</v>
          </cell>
          <cell r="F379" t="str">
            <v>Energy Industries (Power Production 1A1a)</v>
          </cell>
          <cell r="G379">
            <v>1.1</v>
          </cell>
          <cell r="H379" t="str">
            <v>BY</v>
          </cell>
          <cell r="I379" t="str">
            <v>Belarus</v>
          </cell>
          <cell r="J379">
            <v>4246</v>
          </cell>
          <cell r="K379">
            <v>4246</v>
          </cell>
          <cell r="L379">
            <v>4246</v>
          </cell>
          <cell r="M379">
            <v>4246</v>
          </cell>
          <cell r="N379">
            <v>4246</v>
          </cell>
          <cell r="O379">
            <v>4246</v>
          </cell>
          <cell r="P379">
            <v>4246</v>
          </cell>
          <cell r="Q379">
            <v>4246</v>
          </cell>
          <cell r="R379">
            <v>4246</v>
          </cell>
          <cell r="S379">
            <v>4246</v>
          </cell>
          <cell r="T379">
            <v>4246</v>
          </cell>
          <cell r="U379">
            <v>4246</v>
          </cell>
          <cell r="V379">
            <v>4555</v>
          </cell>
        </row>
        <row r="380">
          <cell r="A380" t="str">
            <v>CO_Republic of Moldova</v>
          </cell>
          <cell r="B380" t="str">
            <v>NIS</v>
          </cell>
          <cell r="C380" t="str">
            <v>CO</v>
          </cell>
          <cell r="D380" t="str">
            <v>Mg</v>
          </cell>
          <cell r="E380">
            <v>12</v>
          </cell>
          <cell r="F380" t="str">
            <v>Energy Industries (Power Production 1A1a)</v>
          </cell>
          <cell r="G380">
            <v>1.1</v>
          </cell>
          <cell r="H380" t="str">
            <v>MD</v>
          </cell>
          <cell r="I380" t="str">
            <v>Republic of Moldova</v>
          </cell>
          <cell r="J380">
            <v>39900</v>
          </cell>
          <cell r="K380">
            <v>41860</v>
          </cell>
          <cell r="L380">
            <v>23500</v>
          </cell>
          <cell r="M380">
            <v>15580</v>
          </cell>
          <cell r="N380">
            <v>13950</v>
          </cell>
          <cell r="O380">
            <v>14000</v>
          </cell>
          <cell r="P380">
            <v>14210</v>
          </cell>
          <cell r="Q380">
            <v>16200</v>
          </cell>
          <cell r="R380">
            <v>16350</v>
          </cell>
          <cell r="S380">
            <v>22440</v>
          </cell>
          <cell r="T380">
            <v>8040</v>
          </cell>
          <cell r="U380">
            <v>8350</v>
          </cell>
          <cell r="V380">
            <v>7743</v>
          </cell>
        </row>
        <row r="381">
          <cell r="A381" t="str">
            <v>CO_Russian Federation</v>
          </cell>
          <cell r="B381" t="str">
            <v>NIS</v>
          </cell>
          <cell r="C381" t="str">
            <v>CO</v>
          </cell>
          <cell r="D381" t="str">
            <v>Mg</v>
          </cell>
          <cell r="E381">
            <v>12</v>
          </cell>
          <cell r="F381" t="str">
            <v>Energy Industries (Power Production 1A1a)</v>
          </cell>
          <cell r="G381">
            <v>1.1</v>
          </cell>
          <cell r="H381" t="str">
            <v>RU</v>
          </cell>
          <cell r="I381" t="str">
            <v>Russian Federation</v>
          </cell>
          <cell r="J381">
            <v>94000</v>
          </cell>
          <cell r="K381">
            <v>76000</v>
          </cell>
          <cell r="L381">
            <v>91000</v>
          </cell>
          <cell r="M381">
            <v>88000</v>
          </cell>
          <cell r="N381">
            <v>66000</v>
          </cell>
          <cell r="O381">
            <v>87000</v>
          </cell>
          <cell r="P381">
            <v>84000</v>
          </cell>
          <cell r="Q381">
            <v>80000</v>
          </cell>
          <cell r="R381">
            <v>74000</v>
          </cell>
          <cell r="S381">
            <v>80000</v>
          </cell>
          <cell r="T381">
            <v>95000</v>
          </cell>
          <cell r="U381">
            <v>123000</v>
          </cell>
          <cell r="V381">
            <v>151000</v>
          </cell>
        </row>
        <row r="382">
          <cell r="A382" t="str">
            <v>NH3_Belarus</v>
          </cell>
          <cell r="B382" t="str">
            <v>NIS</v>
          </cell>
          <cell r="C382" t="str">
            <v>NH3</v>
          </cell>
          <cell r="D382" t="str">
            <v>Mg</v>
          </cell>
          <cell r="E382">
            <v>12</v>
          </cell>
          <cell r="F382" t="str">
            <v>Energy Industries (Power Production 1A1a)</v>
          </cell>
          <cell r="G382">
            <v>1.1</v>
          </cell>
          <cell r="H382" t="str">
            <v>BY</v>
          </cell>
          <cell r="I382" t="str">
            <v>Belarus</v>
          </cell>
          <cell r="J382">
            <v>13</v>
          </cell>
          <cell r="K382">
            <v>13</v>
          </cell>
          <cell r="L382">
            <v>13</v>
          </cell>
          <cell r="M382">
            <v>13</v>
          </cell>
          <cell r="N382">
            <v>13</v>
          </cell>
          <cell r="O382">
            <v>13</v>
          </cell>
          <cell r="P382">
            <v>13</v>
          </cell>
          <cell r="Q382">
            <v>13</v>
          </cell>
          <cell r="R382">
            <v>13</v>
          </cell>
          <cell r="S382">
            <v>13</v>
          </cell>
          <cell r="T382">
            <v>13</v>
          </cell>
          <cell r="U382">
            <v>13</v>
          </cell>
          <cell r="V382">
            <v>12.912836</v>
          </cell>
        </row>
        <row r="383">
          <cell r="A383" t="str">
            <v>NH3_Republic of Moldova</v>
          </cell>
          <cell r="B383" t="str">
            <v>NIS</v>
          </cell>
          <cell r="C383" t="str">
            <v>NH3</v>
          </cell>
          <cell r="D383" t="str">
            <v>Mg</v>
          </cell>
          <cell r="E383">
            <v>12</v>
          </cell>
          <cell r="F383" t="str">
            <v>Energy Industries (Power Production 1A1a)</v>
          </cell>
          <cell r="G383">
            <v>1.1</v>
          </cell>
          <cell r="H383" t="str">
            <v>MD</v>
          </cell>
          <cell r="I383" t="str">
            <v>Republic of Moldova</v>
          </cell>
          <cell r="J383">
            <v>50</v>
          </cell>
          <cell r="K383">
            <v>50</v>
          </cell>
          <cell r="L383">
            <v>50</v>
          </cell>
          <cell r="M383">
            <v>50</v>
          </cell>
          <cell r="N383">
            <v>50</v>
          </cell>
          <cell r="O383">
            <v>50</v>
          </cell>
          <cell r="P383">
            <v>50</v>
          </cell>
          <cell r="Q383">
            <v>50</v>
          </cell>
          <cell r="R383">
            <v>50</v>
          </cell>
          <cell r="S383">
            <v>50</v>
          </cell>
          <cell r="T383">
            <v>50</v>
          </cell>
          <cell r="U383">
            <v>50</v>
          </cell>
          <cell r="V383">
            <v>53</v>
          </cell>
        </row>
        <row r="384">
          <cell r="A384" t="str">
            <v>NMVOC_Belarus</v>
          </cell>
          <cell r="B384" t="str">
            <v>NIS</v>
          </cell>
          <cell r="C384" t="str">
            <v>NMVOC</v>
          </cell>
          <cell r="D384" t="str">
            <v>Mg</v>
          </cell>
          <cell r="E384">
            <v>12</v>
          </cell>
          <cell r="F384" t="str">
            <v>Energy Industries (Power Production 1A1a)</v>
          </cell>
          <cell r="G384">
            <v>1.1</v>
          </cell>
          <cell r="H384" t="str">
            <v>BY</v>
          </cell>
          <cell r="I384" t="str">
            <v>Belarus</v>
          </cell>
          <cell r="J384">
            <v>276</v>
          </cell>
          <cell r="K384">
            <v>276</v>
          </cell>
          <cell r="L384">
            <v>276</v>
          </cell>
          <cell r="M384">
            <v>276</v>
          </cell>
          <cell r="N384">
            <v>276</v>
          </cell>
          <cell r="O384">
            <v>276</v>
          </cell>
          <cell r="P384">
            <v>276</v>
          </cell>
          <cell r="Q384">
            <v>276</v>
          </cell>
          <cell r="R384">
            <v>276</v>
          </cell>
          <cell r="S384">
            <v>276</v>
          </cell>
          <cell r="T384">
            <v>276</v>
          </cell>
          <cell r="U384">
            <v>276</v>
          </cell>
          <cell r="V384">
            <v>276</v>
          </cell>
        </row>
        <row r="385">
          <cell r="A385" t="str">
            <v>NMVOC_Republic of Moldova</v>
          </cell>
          <cell r="B385" t="str">
            <v>NIS</v>
          </cell>
          <cell r="C385" t="str">
            <v>NMVOC</v>
          </cell>
          <cell r="D385" t="str">
            <v>Mg</v>
          </cell>
          <cell r="E385">
            <v>12</v>
          </cell>
          <cell r="F385" t="str">
            <v>Energy Industries (Power Production 1A1a)</v>
          </cell>
          <cell r="G385">
            <v>1.1</v>
          </cell>
          <cell r="H385" t="str">
            <v>MD</v>
          </cell>
          <cell r="I385" t="str">
            <v>Republic of Moldova</v>
          </cell>
          <cell r="J385">
            <v>12850</v>
          </cell>
          <cell r="K385">
            <v>12550</v>
          </cell>
          <cell r="L385">
            <v>7830</v>
          </cell>
          <cell r="M385">
            <v>5520</v>
          </cell>
          <cell r="N385">
            <v>4900</v>
          </cell>
          <cell r="O385">
            <v>4330</v>
          </cell>
          <cell r="P385">
            <v>4410</v>
          </cell>
          <cell r="Q385">
            <v>5030</v>
          </cell>
          <cell r="R385">
            <v>2670</v>
          </cell>
          <cell r="S385">
            <v>670</v>
          </cell>
          <cell r="T385">
            <v>4890</v>
          </cell>
          <cell r="U385">
            <v>7038</v>
          </cell>
          <cell r="V385">
            <v>6898</v>
          </cell>
        </row>
        <row r="386">
          <cell r="A386" t="str">
            <v>NMVOC_Russian Federation</v>
          </cell>
          <cell r="B386" t="str">
            <v>NIS</v>
          </cell>
          <cell r="C386" t="str">
            <v>NMVOC</v>
          </cell>
          <cell r="D386" t="str">
            <v>Mg</v>
          </cell>
          <cell r="E386">
            <v>12</v>
          </cell>
          <cell r="F386" t="str">
            <v>Energy Industries (Power Production 1A1a)</v>
          </cell>
          <cell r="G386">
            <v>1.1</v>
          </cell>
          <cell r="H386" t="str">
            <v>RU</v>
          </cell>
          <cell r="I386" t="str">
            <v>Russian Federation</v>
          </cell>
          <cell r="J386">
            <v>26000</v>
          </cell>
          <cell r="K386">
            <v>24000</v>
          </cell>
          <cell r="L386">
            <v>25000</v>
          </cell>
          <cell r="M386">
            <v>16000</v>
          </cell>
          <cell r="N386">
            <v>16000</v>
          </cell>
          <cell r="O386">
            <v>14000</v>
          </cell>
          <cell r="P386">
            <v>14000</v>
          </cell>
          <cell r="Q386">
            <v>11000</v>
          </cell>
          <cell r="R386">
            <v>9000</v>
          </cell>
          <cell r="S386">
            <v>7000</v>
          </cell>
          <cell r="T386">
            <v>7000</v>
          </cell>
          <cell r="U386">
            <v>8000</v>
          </cell>
          <cell r="V386">
            <v>9000</v>
          </cell>
        </row>
        <row r="387">
          <cell r="A387" t="str">
            <v>NOx_Belarus</v>
          </cell>
          <cell r="B387" t="str">
            <v>NIS</v>
          </cell>
          <cell r="C387" t="str">
            <v>NOx</v>
          </cell>
          <cell r="D387" t="str">
            <v>Mg</v>
          </cell>
          <cell r="E387">
            <v>12</v>
          </cell>
          <cell r="F387" t="str">
            <v>Energy Industries (Power Production 1A1a)</v>
          </cell>
          <cell r="G387">
            <v>1.1</v>
          </cell>
          <cell r="H387" t="str">
            <v>BY</v>
          </cell>
          <cell r="I387" t="str">
            <v>Belarus</v>
          </cell>
          <cell r="J387">
            <v>28313</v>
          </cell>
          <cell r="K387">
            <v>28313</v>
          </cell>
          <cell r="L387">
            <v>28313</v>
          </cell>
          <cell r="M387">
            <v>28313</v>
          </cell>
          <cell r="N387">
            <v>28313</v>
          </cell>
          <cell r="O387">
            <v>28313</v>
          </cell>
          <cell r="P387">
            <v>28313</v>
          </cell>
          <cell r="Q387">
            <v>28313</v>
          </cell>
          <cell r="R387">
            <v>28313</v>
          </cell>
          <cell r="S387">
            <v>28313</v>
          </cell>
          <cell r="T387">
            <v>28313</v>
          </cell>
          <cell r="U387">
            <v>28313</v>
          </cell>
          <cell r="V387">
            <v>29107</v>
          </cell>
        </row>
        <row r="388">
          <cell r="A388" t="str">
            <v>NOx_Republic of Moldova</v>
          </cell>
          <cell r="B388" t="str">
            <v>NIS</v>
          </cell>
          <cell r="C388" t="str">
            <v>NOx</v>
          </cell>
          <cell r="D388" t="str">
            <v>Mg</v>
          </cell>
          <cell r="E388">
            <v>12</v>
          </cell>
          <cell r="F388" t="str">
            <v>Energy Industries (Power Production 1A1a)</v>
          </cell>
          <cell r="G388">
            <v>1.1</v>
          </cell>
          <cell r="H388" t="str">
            <v>MD</v>
          </cell>
          <cell r="I388" t="str">
            <v>Republic of Moldova</v>
          </cell>
          <cell r="J388">
            <v>35380</v>
          </cell>
          <cell r="K388">
            <v>34910</v>
          </cell>
          <cell r="L388">
            <v>27300</v>
          </cell>
          <cell r="M388">
            <v>23380</v>
          </cell>
          <cell r="N388">
            <v>18190</v>
          </cell>
          <cell r="O388">
            <v>13130</v>
          </cell>
          <cell r="P388">
            <v>13920</v>
          </cell>
          <cell r="Q388">
            <v>10470</v>
          </cell>
          <cell r="R388">
            <v>8950</v>
          </cell>
          <cell r="S388">
            <v>4960</v>
          </cell>
          <cell r="T388">
            <v>13091</v>
          </cell>
          <cell r="U388">
            <v>7038</v>
          </cell>
          <cell r="V388">
            <v>6345</v>
          </cell>
        </row>
        <row r="389">
          <cell r="A389" t="str">
            <v>NOx_Russian Federation</v>
          </cell>
          <cell r="B389" t="str">
            <v>NIS</v>
          </cell>
          <cell r="C389" t="str">
            <v>NOx</v>
          </cell>
          <cell r="D389" t="str">
            <v>Mg</v>
          </cell>
          <cell r="E389">
            <v>12</v>
          </cell>
          <cell r="F389" t="str">
            <v>Energy Industries (Power Production 1A1a)</v>
          </cell>
          <cell r="G389">
            <v>1.1</v>
          </cell>
          <cell r="H389" t="str">
            <v>RU</v>
          </cell>
          <cell r="I389" t="str">
            <v>Russian Federation</v>
          </cell>
          <cell r="J389">
            <v>770000</v>
          </cell>
          <cell r="K389">
            <v>758000</v>
          </cell>
          <cell r="L389">
            <v>765000</v>
          </cell>
          <cell r="M389">
            <v>757000</v>
          </cell>
          <cell r="N389">
            <v>568000</v>
          </cell>
          <cell r="O389">
            <v>584000</v>
          </cell>
          <cell r="P389">
            <v>555000</v>
          </cell>
          <cell r="Q389">
            <v>530000</v>
          </cell>
          <cell r="R389">
            <v>530000</v>
          </cell>
          <cell r="S389">
            <v>504000</v>
          </cell>
          <cell r="T389">
            <v>485000</v>
          </cell>
          <cell r="U389">
            <v>530000</v>
          </cell>
          <cell r="V389">
            <v>575000</v>
          </cell>
        </row>
        <row r="390">
          <cell r="A390" t="str">
            <v>Particulate Formation_Belarus</v>
          </cell>
          <cell r="B390" t="str">
            <v>NIS</v>
          </cell>
          <cell r="C390" t="str">
            <v>Particulate Formation</v>
          </cell>
          <cell r="D390" t="str">
            <v>Mg Particulate Formation Eq</v>
          </cell>
          <cell r="E390">
            <v>12</v>
          </cell>
          <cell r="F390" t="str">
            <v>Energy Industries (Power Production 1A1a)</v>
          </cell>
          <cell r="G390">
            <v>1.1</v>
          </cell>
          <cell r="H390" t="str">
            <v>BY</v>
          </cell>
          <cell r="I390" t="str">
            <v>Belarus</v>
          </cell>
          <cell r="J390">
            <v>39309.36</v>
          </cell>
          <cell r="K390">
            <v>39309.36</v>
          </cell>
          <cell r="L390">
            <v>39309.36</v>
          </cell>
          <cell r="M390">
            <v>39309.36</v>
          </cell>
          <cell r="N390">
            <v>39309.36</v>
          </cell>
          <cell r="O390">
            <v>39309.36</v>
          </cell>
          <cell r="P390">
            <v>39309.36</v>
          </cell>
          <cell r="Q390">
            <v>39309.36</v>
          </cell>
          <cell r="R390">
            <v>39309.36</v>
          </cell>
          <cell r="S390">
            <v>39309.36</v>
          </cell>
          <cell r="T390">
            <v>39309.36</v>
          </cell>
          <cell r="U390">
            <v>39309.36</v>
          </cell>
          <cell r="V390">
            <v>40300.70421504</v>
          </cell>
        </row>
        <row r="391">
          <cell r="A391" t="str">
            <v>Particulate Formation_Republic of Moldova</v>
          </cell>
          <cell r="B391" t="str">
            <v>NIS</v>
          </cell>
          <cell r="C391" t="str">
            <v>Particulate Formation</v>
          </cell>
          <cell r="D391" t="str">
            <v>Mg Particulate Formation Eq</v>
          </cell>
          <cell r="E391">
            <v>12</v>
          </cell>
          <cell r="F391" t="str">
            <v>Energy Industries (Power Production 1A1a)</v>
          </cell>
          <cell r="G391">
            <v>1.1</v>
          </cell>
          <cell r="H391" t="str">
            <v>MD</v>
          </cell>
          <cell r="I391" t="str">
            <v>Republic of Moldova</v>
          </cell>
          <cell r="J391">
            <v>172496.8</v>
          </cell>
          <cell r="K391">
            <v>169437.2</v>
          </cell>
          <cell r="L391">
            <v>113762.4</v>
          </cell>
          <cell r="M391">
            <v>103346.8</v>
          </cell>
          <cell r="N391">
            <v>73399.6</v>
          </cell>
          <cell r="O391">
            <v>45575.6</v>
          </cell>
          <cell r="P391">
            <v>47950.2</v>
          </cell>
          <cell r="Q391">
            <v>28460.4</v>
          </cell>
          <cell r="R391">
            <v>25016.8</v>
          </cell>
          <cell r="S391">
            <v>7508.8</v>
          </cell>
          <cell r="T391">
            <v>12943.1</v>
          </cell>
          <cell r="U391">
            <v>8131.1</v>
          </cell>
          <cell r="V391">
            <v>7046.52</v>
          </cell>
        </row>
        <row r="392">
          <cell r="A392" t="str">
            <v>Particulate Formation_Russian Federation</v>
          </cell>
          <cell r="B392" t="str">
            <v>NIS</v>
          </cell>
          <cell r="C392" t="str">
            <v>Particulate Formation</v>
          </cell>
          <cell r="D392" t="str">
            <v>Mg Particulate Formation Eq</v>
          </cell>
          <cell r="E392">
            <v>12</v>
          </cell>
          <cell r="F392" t="str">
            <v>Energy Industries (Power Production 1A1a)</v>
          </cell>
          <cell r="G392">
            <v>1.1</v>
          </cell>
          <cell r="H392" t="str">
            <v>RU</v>
          </cell>
          <cell r="I392" t="str">
            <v>Russian Federation</v>
          </cell>
          <cell r="J392">
            <v>1699529</v>
          </cell>
          <cell r="K392">
            <v>1681949</v>
          </cell>
          <cell r="L392">
            <v>1492629</v>
          </cell>
          <cell r="M392">
            <v>1452649</v>
          </cell>
          <cell r="N392">
            <v>1202089</v>
          </cell>
          <cell r="O392">
            <v>1185389</v>
          </cell>
          <cell r="P392">
            <v>1130709</v>
          </cell>
          <cell r="Q392">
            <v>1065509</v>
          </cell>
          <cell r="R392">
            <v>1022849</v>
          </cell>
          <cell r="S392">
            <v>962169</v>
          </cell>
          <cell r="T392">
            <v>926549</v>
          </cell>
          <cell r="U392">
            <v>968849</v>
          </cell>
          <cell r="V392">
            <v>1011149</v>
          </cell>
        </row>
        <row r="393">
          <cell r="A393" t="str">
            <v>PM10_Belarus</v>
          </cell>
          <cell r="B393" t="str">
            <v>NIS</v>
          </cell>
          <cell r="C393" t="str">
            <v>PM10</v>
          </cell>
          <cell r="D393" t="str">
            <v>Mg</v>
          </cell>
          <cell r="E393">
            <v>12</v>
          </cell>
          <cell r="F393" t="str">
            <v>Energy Industries (Power Production 1A1a)</v>
          </cell>
          <cell r="G393">
            <v>1.1</v>
          </cell>
          <cell r="H393" t="str">
            <v>BY</v>
          </cell>
          <cell r="I393" t="str">
            <v>Belarus</v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</row>
        <row r="394">
          <cell r="A394" t="str">
            <v>PM10_Republic of Moldova</v>
          </cell>
          <cell r="B394" t="str">
            <v>NIS</v>
          </cell>
          <cell r="C394" t="str">
            <v>PM10</v>
          </cell>
          <cell r="D394" t="str">
            <v>Mg</v>
          </cell>
          <cell r="E394">
            <v>12</v>
          </cell>
          <cell r="F394" t="str">
            <v>Energy Industries (Power Production 1A1a)</v>
          </cell>
          <cell r="G394">
            <v>1.1</v>
          </cell>
          <cell r="H394" t="str">
            <v>MD</v>
          </cell>
          <cell r="I394" t="str">
            <v>Republic of Moldova</v>
          </cell>
          <cell r="J394">
            <v>174.4</v>
          </cell>
          <cell r="K394">
            <v>174.4</v>
          </cell>
          <cell r="L394">
            <v>174.4</v>
          </cell>
          <cell r="M394">
            <v>174.4</v>
          </cell>
          <cell r="N394">
            <v>174.4</v>
          </cell>
          <cell r="O394">
            <v>174.4</v>
          </cell>
          <cell r="P394">
            <v>174.4</v>
          </cell>
          <cell r="Q394">
            <v>174.4</v>
          </cell>
          <cell r="R394">
            <v>174.4</v>
          </cell>
          <cell r="S394">
            <v>174.4</v>
          </cell>
          <cell r="T394">
            <v>174.4</v>
          </cell>
          <cell r="U394">
            <v>337.5</v>
          </cell>
          <cell r="V394">
            <v>226.42</v>
          </cell>
        </row>
        <row r="395">
          <cell r="A395" t="str">
            <v>PM10_Russian Federation</v>
          </cell>
          <cell r="B395" t="str">
            <v>NIS</v>
          </cell>
          <cell r="C395" t="str">
            <v>PM10</v>
          </cell>
          <cell r="D395" t="str">
            <v>Mg</v>
          </cell>
          <cell r="E395">
            <v>12</v>
          </cell>
          <cell r="F395" t="str">
            <v>Energy Industries (Power Production 1A1a)</v>
          </cell>
          <cell r="G395">
            <v>1.1</v>
          </cell>
          <cell r="H395" t="str">
            <v>RU</v>
          </cell>
          <cell r="I395" t="str">
            <v>Russian Federation</v>
          </cell>
          <cell r="J395">
            <v>249</v>
          </cell>
          <cell r="K395">
            <v>249</v>
          </cell>
          <cell r="L395">
            <v>249</v>
          </cell>
          <cell r="M395">
            <v>249</v>
          </cell>
          <cell r="N395">
            <v>249</v>
          </cell>
          <cell r="O395">
            <v>249</v>
          </cell>
          <cell r="P395">
            <v>249</v>
          </cell>
          <cell r="Q395">
            <v>249</v>
          </cell>
          <cell r="R395">
            <v>249</v>
          </cell>
          <cell r="S395">
            <v>249</v>
          </cell>
          <cell r="T395">
            <v>249</v>
          </cell>
          <cell r="U395">
            <v>249</v>
          </cell>
          <cell r="V395">
            <v>249</v>
          </cell>
        </row>
        <row r="396">
          <cell r="A396" t="str">
            <v>SO2_Belarus</v>
          </cell>
          <cell r="B396" t="str">
            <v>NIS</v>
          </cell>
          <cell r="C396" t="str">
            <v>SO2</v>
          </cell>
          <cell r="D396" t="str">
            <v>Mg</v>
          </cell>
          <cell r="E396">
            <v>12</v>
          </cell>
          <cell r="F396" t="str">
            <v>Energy Industries (Power Production 1A1a)</v>
          </cell>
          <cell r="G396">
            <v>1.1</v>
          </cell>
          <cell r="H396" t="str">
            <v>BY</v>
          </cell>
          <cell r="I396" t="str">
            <v>Belarus</v>
          </cell>
          <cell r="J396">
            <v>26640</v>
          </cell>
          <cell r="K396">
            <v>26640</v>
          </cell>
          <cell r="L396">
            <v>26640</v>
          </cell>
          <cell r="M396">
            <v>26640</v>
          </cell>
          <cell r="N396">
            <v>26640</v>
          </cell>
          <cell r="O396">
            <v>26640</v>
          </cell>
          <cell r="P396">
            <v>26640</v>
          </cell>
          <cell r="Q396">
            <v>26640</v>
          </cell>
          <cell r="R396">
            <v>26640</v>
          </cell>
          <cell r="S396">
            <v>26640</v>
          </cell>
          <cell r="T396">
            <v>26640</v>
          </cell>
          <cell r="U396">
            <v>26640</v>
          </cell>
          <cell r="V396">
            <v>27182</v>
          </cell>
        </row>
        <row r="397">
          <cell r="A397" t="str">
            <v>SO2_Republic of Moldova</v>
          </cell>
          <cell r="B397" t="str">
            <v>NIS</v>
          </cell>
          <cell r="C397" t="str">
            <v>SO2</v>
          </cell>
          <cell r="D397" t="str">
            <v>Mg</v>
          </cell>
          <cell r="E397">
            <v>12</v>
          </cell>
          <cell r="F397" t="str">
            <v>Energy Industries (Power Production 1A1a)</v>
          </cell>
          <cell r="G397">
            <v>1.1</v>
          </cell>
          <cell r="H397" t="str">
            <v>MD</v>
          </cell>
          <cell r="I397" t="str">
            <v>Republic of Moldova</v>
          </cell>
          <cell r="J397">
            <v>261400</v>
          </cell>
          <cell r="K397">
            <v>256500</v>
          </cell>
          <cell r="L397">
            <v>165800</v>
          </cell>
          <cell r="M397">
            <v>152900</v>
          </cell>
          <cell r="N397">
            <v>105900</v>
          </cell>
          <cell r="O397">
            <v>62620</v>
          </cell>
          <cell r="P397">
            <v>65730</v>
          </cell>
          <cell r="Q397">
            <v>35260</v>
          </cell>
          <cell r="R397">
            <v>31360</v>
          </cell>
          <cell r="S397">
            <v>5440</v>
          </cell>
          <cell r="T397">
            <v>2253</v>
          </cell>
          <cell r="U397">
            <v>2904</v>
          </cell>
          <cell r="V397">
            <v>2227</v>
          </cell>
        </row>
        <row r="398">
          <cell r="A398" t="str">
            <v>SO2_Russian Federation</v>
          </cell>
          <cell r="B398" t="str">
            <v>NIS</v>
          </cell>
          <cell r="C398" t="str">
            <v>SO2</v>
          </cell>
          <cell r="D398" t="str">
            <v>Mg</v>
          </cell>
          <cell r="E398">
            <v>12</v>
          </cell>
          <cell r="F398" t="str">
            <v>Energy Industries (Power Production 1A1a)</v>
          </cell>
          <cell r="G398">
            <v>1.1</v>
          </cell>
          <cell r="H398" t="str">
            <v>RU</v>
          </cell>
          <cell r="I398" t="str">
            <v>Russian Federation</v>
          </cell>
          <cell r="J398">
            <v>1892000</v>
          </cell>
          <cell r="K398">
            <v>1879000</v>
          </cell>
          <cell r="L398">
            <v>1517000</v>
          </cell>
          <cell r="M398">
            <v>1456000</v>
          </cell>
          <cell r="N398">
            <v>1300000</v>
          </cell>
          <cell r="O398">
            <v>1243000</v>
          </cell>
          <cell r="P398">
            <v>1189000</v>
          </cell>
          <cell r="Q398">
            <v>1109000</v>
          </cell>
          <cell r="R398">
            <v>1030000</v>
          </cell>
          <cell r="S398">
            <v>960000</v>
          </cell>
          <cell r="T398">
            <v>925000</v>
          </cell>
          <cell r="U398">
            <v>930000</v>
          </cell>
          <cell r="V398">
            <v>935000</v>
          </cell>
        </row>
        <row r="399">
          <cell r="A399" t="str">
            <v>TOFP_Belarus</v>
          </cell>
          <cell r="B399" t="str">
            <v>NIS</v>
          </cell>
          <cell r="C399" t="str">
            <v>TOFP</v>
          </cell>
          <cell r="D399" t="str">
            <v>Mg TOFP Eq</v>
          </cell>
          <cell r="E399">
            <v>12</v>
          </cell>
          <cell r="F399" t="str">
            <v>Energy Industries (Power Production 1A1a)</v>
          </cell>
          <cell r="G399">
            <v>1.1</v>
          </cell>
          <cell r="H399" t="str">
            <v>BY</v>
          </cell>
          <cell r="I399" t="str">
            <v>Belarus</v>
          </cell>
          <cell r="J399">
            <v>35284.92</v>
          </cell>
          <cell r="K399">
            <v>35284.92</v>
          </cell>
          <cell r="L399">
            <v>35284.92</v>
          </cell>
          <cell r="M399">
            <v>35284.92</v>
          </cell>
          <cell r="N399">
            <v>35284.92</v>
          </cell>
          <cell r="O399">
            <v>35284.92</v>
          </cell>
          <cell r="P399">
            <v>35284.92</v>
          </cell>
          <cell r="Q399">
            <v>35284.92</v>
          </cell>
          <cell r="R399">
            <v>35284.92</v>
          </cell>
          <cell r="S399">
            <v>35284.92</v>
          </cell>
          <cell r="T399">
            <v>35284.92</v>
          </cell>
          <cell r="U399">
            <v>35284.92</v>
          </cell>
          <cell r="V399">
            <v>36287.59</v>
          </cell>
        </row>
        <row r="400">
          <cell r="A400" t="str">
            <v>TOFP_Republic of Moldova</v>
          </cell>
          <cell r="B400" t="str">
            <v>NIS</v>
          </cell>
          <cell r="C400" t="str">
            <v>TOFP</v>
          </cell>
          <cell r="D400" t="str">
            <v>Mg TOFP Eq</v>
          </cell>
          <cell r="E400">
            <v>12</v>
          </cell>
          <cell r="F400" t="str">
            <v>Energy Industries (Power Production 1A1a)</v>
          </cell>
          <cell r="G400">
            <v>1.1</v>
          </cell>
          <cell r="H400" t="str">
            <v>MD</v>
          </cell>
          <cell r="I400" t="str">
            <v>Republic of Moldova</v>
          </cell>
          <cell r="J400">
            <v>60402.6</v>
          </cell>
          <cell r="K400">
            <v>59744.8</v>
          </cell>
          <cell r="L400">
            <v>43721</v>
          </cell>
          <cell r="M400">
            <v>35757.4</v>
          </cell>
          <cell r="N400">
            <v>28626.3</v>
          </cell>
          <cell r="O400">
            <v>21888.6</v>
          </cell>
          <cell r="P400">
            <v>22955.5</v>
          </cell>
          <cell r="Q400">
            <v>19585.4</v>
          </cell>
          <cell r="R400">
            <v>15387.5</v>
          </cell>
          <cell r="S400">
            <v>9189.6</v>
          </cell>
          <cell r="T400">
            <v>21745.42</v>
          </cell>
          <cell r="U400">
            <v>16542.86</v>
          </cell>
          <cell r="V400">
            <v>15490.63</v>
          </cell>
        </row>
        <row r="401">
          <cell r="A401" t="str">
            <v>TOFP_Russian Federation</v>
          </cell>
          <cell r="B401" t="str">
            <v>NIS</v>
          </cell>
          <cell r="C401" t="str">
            <v>TOFP</v>
          </cell>
          <cell r="D401" t="str">
            <v>Mg TOFP Eq</v>
          </cell>
          <cell r="E401">
            <v>12</v>
          </cell>
          <cell r="F401" t="str">
            <v>Energy Industries (Power Production 1A1a)</v>
          </cell>
          <cell r="G401">
            <v>1.1</v>
          </cell>
          <cell r="H401" t="str">
            <v>RU</v>
          </cell>
          <cell r="I401" t="str">
            <v>Russian Federation</v>
          </cell>
          <cell r="J401">
            <v>975740</v>
          </cell>
          <cell r="K401">
            <v>957120</v>
          </cell>
          <cell r="L401">
            <v>968310</v>
          </cell>
          <cell r="M401">
            <v>949220</v>
          </cell>
          <cell r="N401">
            <v>716220</v>
          </cell>
          <cell r="O401">
            <v>736050</v>
          </cell>
          <cell r="P401">
            <v>700340</v>
          </cell>
          <cell r="Q401">
            <v>666400</v>
          </cell>
          <cell r="R401">
            <v>663740</v>
          </cell>
          <cell r="S401">
            <v>630680</v>
          </cell>
          <cell r="T401">
            <v>609150</v>
          </cell>
          <cell r="U401">
            <v>668130</v>
          </cell>
          <cell r="V401">
            <v>727110</v>
          </cell>
        </row>
        <row r="402">
          <cell r="A402" t="str">
            <v>Acidifying Potential_European Union</v>
          </cell>
          <cell r="B402" t="str">
            <v>EU15</v>
          </cell>
          <cell r="C402" t="str">
            <v>Acidifying Potential</v>
          </cell>
          <cell r="D402" t="str">
            <v>Mg Acidifying Potential Eq</v>
          </cell>
          <cell r="E402">
            <v>12</v>
          </cell>
          <cell r="F402" t="str">
            <v>Energy Industries (Power Production 1A1a)</v>
          </cell>
          <cell r="G402">
            <v>1.1</v>
          </cell>
          <cell r="H402" t="str">
            <v>EU15</v>
          </cell>
          <cell r="I402" t="str">
            <v>European Union</v>
          </cell>
          <cell r="J402">
            <v>322682.3327504742</v>
          </cell>
          <cell r="K402">
            <v>300704.6994503946</v>
          </cell>
          <cell r="L402">
            <v>281213.8147640814</v>
          </cell>
          <cell r="M402">
            <v>247617.92417450112</v>
          </cell>
          <cell r="N402">
            <v>226509.9954208746</v>
          </cell>
          <cell r="O402">
            <v>209442.3613236313</v>
          </cell>
          <cell r="P402">
            <v>179282.90763777826</v>
          </cell>
          <cell r="Q402">
            <v>160283.90129575523</v>
          </cell>
          <cell r="R402">
            <v>154427.24180060072</v>
          </cell>
          <cell r="S402">
            <v>139271.8589260187</v>
          </cell>
          <cell r="T402">
            <v>132109.6363837011</v>
          </cell>
          <cell r="U402">
            <v>126730.75730175778</v>
          </cell>
          <cell r="V402">
            <v>130191.99862442871</v>
          </cell>
        </row>
        <row r="403">
          <cell r="A403" t="str">
            <v>CH4_European Union</v>
          </cell>
          <cell r="B403" t="str">
            <v>EU15</v>
          </cell>
          <cell r="C403" t="str">
            <v>CH4</v>
          </cell>
          <cell r="D403" t="str">
            <v>Mg</v>
          </cell>
          <cell r="E403">
            <v>12</v>
          </cell>
          <cell r="F403" t="str">
            <v>Energy Industries (Power Production 1A1a)</v>
          </cell>
          <cell r="G403">
            <v>1.1</v>
          </cell>
          <cell r="H403" t="str">
            <v>EU15</v>
          </cell>
          <cell r="I403" t="str">
            <v>European Union</v>
          </cell>
          <cell r="J403">
            <v>31251.872936612286</v>
          </cell>
          <cell r="K403">
            <v>35125.51371519191</v>
          </cell>
          <cell r="L403">
            <v>37329.89191664687</v>
          </cell>
          <cell r="M403">
            <v>39991.158538056035</v>
          </cell>
          <cell r="N403">
            <v>45159.25191755774</v>
          </cell>
          <cell r="O403">
            <v>50988.580701779254</v>
          </cell>
          <cell r="P403">
            <v>58375.00538286608</v>
          </cell>
          <cell r="Q403">
            <v>60176.347144219006</v>
          </cell>
          <cell r="R403">
            <v>60020.047701837306</v>
          </cell>
          <cell r="S403">
            <v>67910.70135788473</v>
          </cell>
          <cell r="T403">
            <v>71762.52982573118</v>
          </cell>
          <cell r="U403">
            <v>75649.61232840283</v>
          </cell>
          <cell r="V403">
            <v>84251.44994881163</v>
          </cell>
        </row>
        <row r="404">
          <cell r="A404" t="str">
            <v>CO_European Union</v>
          </cell>
          <cell r="B404" t="str">
            <v>EU15</v>
          </cell>
          <cell r="C404" t="str">
            <v>CO</v>
          </cell>
          <cell r="D404" t="str">
            <v>Mg</v>
          </cell>
          <cell r="E404">
            <v>12</v>
          </cell>
          <cell r="F404" t="str">
            <v>Energy Industries (Power Production 1A1a)</v>
          </cell>
          <cell r="G404">
            <v>1.1</v>
          </cell>
          <cell r="H404" t="str">
            <v>EU15</v>
          </cell>
          <cell r="I404" t="str">
            <v>European Union</v>
          </cell>
          <cell r="J404">
            <v>347757.5408357647</v>
          </cell>
          <cell r="K404">
            <v>339119.1769971192</v>
          </cell>
          <cell r="L404">
            <v>337072.2522390987</v>
          </cell>
          <cell r="M404">
            <v>319866.48729443323</v>
          </cell>
          <cell r="N404">
            <v>336213.07291422656</v>
          </cell>
          <cell r="O404">
            <v>344937.82803741697</v>
          </cell>
          <cell r="P404">
            <v>344149.05654589244</v>
          </cell>
          <cell r="Q404">
            <v>307351.11800145777</v>
          </cell>
          <cell r="R404">
            <v>318619.53687855403</v>
          </cell>
          <cell r="S404">
            <v>314457.5762279186</v>
          </cell>
          <cell r="T404">
            <v>329850.136755898</v>
          </cell>
          <cell r="U404">
            <v>339537.41996664705</v>
          </cell>
          <cell r="V404">
            <v>350452.371313647</v>
          </cell>
        </row>
        <row r="405">
          <cell r="A405" t="str">
            <v>CO2_European Union</v>
          </cell>
          <cell r="B405" t="str">
            <v>EU15</v>
          </cell>
          <cell r="C405" t="str">
            <v>CO2</v>
          </cell>
          <cell r="D405" t="str">
            <v>Mg</v>
          </cell>
          <cell r="E405">
            <v>12</v>
          </cell>
          <cell r="F405" t="str">
            <v>Energy Industries (Power Production 1A1a)</v>
          </cell>
          <cell r="G405">
            <v>1.1</v>
          </cell>
          <cell r="H405" t="str">
            <v>EU15</v>
          </cell>
          <cell r="I405" t="str">
            <v>European Union</v>
          </cell>
          <cell r="J405">
            <v>940239793.0233185</v>
          </cell>
          <cell r="K405">
            <v>950696816.3022048</v>
          </cell>
          <cell r="L405">
            <v>923734663.1409183</v>
          </cell>
          <cell r="M405">
            <v>876001663.573801</v>
          </cell>
          <cell r="N405">
            <v>882306786.5242397</v>
          </cell>
          <cell r="O405">
            <v>890650446.9861796</v>
          </cell>
          <cell r="P405">
            <v>906275978.1168671</v>
          </cell>
          <cell r="Q405">
            <v>868320260.6303064</v>
          </cell>
          <cell r="R405">
            <v>891274794.6002901</v>
          </cell>
          <cell r="S405">
            <v>877005992.9531944</v>
          </cell>
          <cell r="T405">
            <v>922848372.635383</v>
          </cell>
          <cell r="U405">
            <v>931349288.4281484</v>
          </cell>
          <cell r="V405">
            <v>964895464.5495001</v>
          </cell>
        </row>
        <row r="406">
          <cell r="A406" t="str">
            <v>GWP_European Union</v>
          </cell>
          <cell r="B406" t="str">
            <v>EU15</v>
          </cell>
          <cell r="C406" t="str">
            <v>GWP</v>
          </cell>
          <cell r="D406" t="str">
            <v>Mg CO2 Eq</v>
          </cell>
          <cell r="E406">
            <v>12</v>
          </cell>
          <cell r="F406" t="str">
            <v>Energy Industries (Power Production 1A1a)</v>
          </cell>
          <cell r="G406">
            <v>1.1</v>
          </cell>
          <cell r="H406" t="str">
            <v>EU15</v>
          </cell>
          <cell r="I406" t="str">
            <v>European Union</v>
          </cell>
          <cell r="J406">
            <v>952284535.1096241</v>
          </cell>
          <cell r="K406">
            <v>963121456.5676873</v>
          </cell>
          <cell r="L406">
            <v>936330524.3200259</v>
          </cell>
          <cell r="M406">
            <v>887876738.6863327</v>
          </cell>
          <cell r="N406">
            <v>894433405.3880981</v>
          </cell>
          <cell r="O406">
            <v>903274904.177832</v>
          </cell>
          <cell r="P406">
            <v>919470376.3662816</v>
          </cell>
          <cell r="Q406">
            <v>881254895.4600909</v>
          </cell>
          <cell r="R406">
            <v>904800534.4312308</v>
          </cell>
          <cell r="S406">
            <v>890642889.0228859</v>
          </cell>
          <cell r="T406">
            <v>936828014.333379</v>
          </cell>
          <cell r="U406">
            <v>945838305.5376232</v>
          </cell>
          <cell r="V406">
            <v>980002186.2493341</v>
          </cell>
        </row>
        <row r="407">
          <cell r="A407" t="str">
            <v>N2O_European Union</v>
          </cell>
          <cell r="B407" t="str">
            <v>EU15</v>
          </cell>
          <cell r="C407" t="str">
            <v>N2O</v>
          </cell>
          <cell r="D407" t="str">
            <v>Mg</v>
          </cell>
          <cell r="E407">
            <v>12</v>
          </cell>
          <cell r="F407" t="str">
            <v>Energy Industries (Power Production 1A1a)</v>
          </cell>
          <cell r="G407">
            <v>1.1</v>
          </cell>
          <cell r="H407" t="str">
            <v>EU15</v>
          </cell>
          <cell r="I407" t="str">
            <v>European Union</v>
          </cell>
          <cell r="J407">
            <v>36736.9443697958</v>
          </cell>
          <cell r="K407">
            <v>37700.01444343073</v>
          </cell>
          <cell r="L407">
            <v>38103.01112534939</v>
          </cell>
          <cell r="M407">
            <v>35597.615429781545</v>
          </cell>
          <cell r="N407">
            <v>36058.950237386656</v>
          </cell>
          <cell r="O407">
            <v>37269.99031262922</v>
          </cell>
          <cell r="P407">
            <v>38608.13914959481</v>
          </cell>
          <cell r="Q407">
            <v>37648.16625727781</v>
          </cell>
          <cell r="R407">
            <v>39565.544610329125</v>
          </cell>
          <cell r="S407">
            <v>39389.58497153594</v>
          </cell>
          <cell r="T407">
            <v>40234.28571501768</v>
          </cell>
          <cell r="U407">
            <v>41614.11371154308</v>
          </cell>
          <cell r="V407">
            <v>43024.00403519002</v>
          </cell>
        </row>
        <row r="408">
          <cell r="A408" t="str">
            <v>NH3_European Union</v>
          </cell>
          <cell r="B408" t="str">
            <v>EU15</v>
          </cell>
          <cell r="C408" t="str">
            <v>NH3</v>
          </cell>
          <cell r="D408" t="str">
            <v>Mg</v>
          </cell>
          <cell r="E408">
            <v>12</v>
          </cell>
          <cell r="F408" t="str">
            <v>Energy Industries (Power Production 1A1a)</v>
          </cell>
          <cell r="G408">
            <v>1.1</v>
          </cell>
          <cell r="H408" t="str">
            <v>EU15</v>
          </cell>
          <cell r="I408" t="str">
            <v>European Union</v>
          </cell>
          <cell r="J408">
            <v>3054.1287230000003</v>
          </cell>
          <cell r="K408">
            <v>3102.5577037234175</v>
          </cell>
          <cell r="L408">
            <v>3089.598811856407</v>
          </cell>
          <cell r="M408">
            <v>3023.5666461702517</v>
          </cell>
          <cell r="N408">
            <v>3053.699851893669</v>
          </cell>
          <cell r="O408">
            <v>2571.0804420000004</v>
          </cell>
          <cell r="P408">
            <v>2754.7002414948643</v>
          </cell>
          <cell r="Q408">
            <v>2589.8099863646166</v>
          </cell>
          <cell r="R408">
            <v>2673.253194232437</v>
          </cell>
          <cell r="S408">
            <v>2908.243576957502</v>
          </cell>
          <cell r="T408">
            <v>2583.9953150000006</v>
          </cell>
          <cell r="U408">
            <v>2694.25648</v>
          </cell>
          <cell r="V408">
            <v>2838.622333</v>
          </cell>
        </row>
        <row r="409">
          <cell r="A409" t="str">
            <v>NMVOC_European Union</v>
          </cell>
          <cell r="B409" t="str">
            <v>EU15</v>
          </cell>
          <cell r="C409" t="str">
            <v>NMVOC</v>
          </cell>
          <cell r="D409" t="str">
            <v>Mg</v>
          </cell>
          <cell r="E409">
            <v>12</v>
          </cell>
          <cell r="F409" t="str">
            <v>Energy Industries (Power Production 1A1a)</v>
          </cell>
          <cell r="G409">
            <v>1.1</v>
          </cell>
          <cell r="H409" t="str">
            <v>EU15</v>
          </cell>
          <cell r="I409" t="str">
            <v>European Union</v>
          </cell>
          <cell r="J409">
            <v>37576.671191708905</v>
          </cell>
          <cell r="K409">
            <v>37324.23459187207</v>
          </cell>
          <cell r="L409">
            <v>37750.62178938677</v>
          </cell>
          <cell r="M409">
            <v>34946.671174066665</v>
          </cell>
          <cell r="N409">
            <v>37480.437583798106</v>
          </cell>
          <cell r="O409">
            <v>41435.830464057275</v>
          </cell>
          <cell r="P409">
            <v>42208.92437696936</v>
          </cell>
          <cell r="Q409">
            <v>40090.41506524882</v>
          </cell>
          <cell r="R409">
            <v>40340.43411523388</v>
          </cell>
          <cell r="S409">
            <v>43119.09465804232</v>
          </cell>
          <cell r="T409">
            <v>54089.18457257015</v>
          </cell>
          <cell r="U409">
            <v>42952.118749284426</v>
          </cell>
          <cell r="V409">
            <v>44730.553288284435</v>
          </cell>
        </row>
        <row r="410">
          <cell r="A410" t="str">
            <v>NOx_European Union</v>
          </cell>
          <cell r="B410" t="str">
            <v>EU15</v>
          </cell>
          <cell r="C410" t="str">
            <v>NOx</v>
          </cell>
          <cell r="D410" t="str">
            <v>Mg</v>
          </cell>
          <cell r="E410">
            <v>12</v>
          </cell>
          <cell r="F410" t="str">
            <v>Energy Industries (Power Production 1A1a)</v>
          </cell>
          <cell r="G410">
            <v>1.1</v>
          </cell>
          <cell r="H410" t="str">
            <v>EU15</v>
          </cell>
          <cell r="I410" t="str">
            <v>European Union</v>
          </cell>
          <cell r="J410">
            <v>2416002.819922776</v>
          </cell>
          <cell r="K410">
            <v>2331262.13236669</v>
          </cell>
          <cell r="L410">
            <v>2205479.277629089</v>
          </cell>
          <cell r="M410">
            <v>1958368.9329452522</v>
          </cell>
          <cell r="N410">
            <v>1853696.8998942892</v>
          </cell>
          <cell r="O410">
            <v>1787097.969191736</v>
          </cell>
          <cell r="P410">
            <v>1716248.5657435777</v>
          </cell>
          <cell r="Q410">
            <v>1574653.967290585</v>
          </cell>
          <cell r="R410">
            <v>1512083.0261956989</v>
          </cell>
          <cell r="S410">
            <v>1440435.7873771486</v>
          </cell>
          <cell r="T410">
            <v>1478656.0572326758</v>
          </cell>
          <cell r="U410">
            <v>1454255.7568460575</v>
          </cell>
          <cell r="V410">
            <v>1512738.2861310574</v>
          </cell>
        </row>
        <row r="411">
          <cell r="A411" t="str">
            <v>Particulate Formation_European Union</v>
          </cell>
          <cell r="B411" t="str">
            <v>EU15</v>
          </cell>
          <cell r="C411" t="str">
            <v>Particulate Formation</v>
          </cell>
          <cell r="D411" t="str">
            <v>Mg Particulate Formation Eq</v>
          </cell>
          <cell r="E411">
            <v>12</v>
          </cell>
          <cell r="F411" t="str">
            <v>Energy Industries (Power Production 1A1a)</v>
          </cell>
          <cell r="G411">
            <v>1.1</v>
          </cell>
          <cell r="H411" t="str">
            <v>EU15</v>
          </cell>
          <cell r="I411" t="str">
            <v>European Union</v>
          </cell>
          <cell r="J411">
            <v>6942671.791975575</v>
          </cell>
          <cell r="K411">
            <v>6521248.739140253</v>
          </cell>
          <cell r="L411">
            <v>6114320.241631408</v>
          </cell>
          <cell r="M411">
            <v>5395142.3903016085</v>
          </cell>
          <cell r="N411">
            <v>4969783.503891283</v>
          </cell>
          <cell r="O411">
            <v>4629274.629066056</v>
          </cell>
          <cell r="P411">
            <v>4072183.6646558256</v>
          </cell>
          <cell r="Q411">
            <v>3658581.4124622764</v>
          </cell>
          <cell r="R411">
            <v>3529365.4046049896</v>
          </cell>
          <cell r="S411">
            <v>3225233.241537091</v>
          </cell>
          <cell r="T411">
            <v>3121963.5136293224</v>
          </cell>
          <cell r="U411">
            <v>3009910.2876772988</v>
          </cell>
          <cell r="V411">
            <v>3095141.12661982</v>
          </cell>
        </row>
        <row r="412">
          <cell r="A412" t="str">
            <v>PM10_European Union</v>
          </cell>
          <cell r="B412" t="str">
            <v>EU15</v>
          </cell>
          <cell r="C412" t="str">
            <v>PM10</v>
          </cell>
          <cell r="D412" t="str">
            <v>Mg</v>
          </cell>
          <cell r="E412">
            <v>12</v>
          </cell>
          <cell r="F412" t="str">
            <v>Energy Industries (Power Production 1A1a)</v>
          </cell>
          <cell r="G412">
            <v>1.1</v>
          </cell>
          <cell r="H412" t="str">
            <v>EU15</v>
          </cell>
          <cell r="I412" t="str">
            <v>European Union</v>
          </cell>
          <cell r="J412">
            <v>149365.08346300002</v>
          </cell>
          <cell r="K412">
            <v>150472.54832625634</v>
          </cell>
          <cell r="L412">
            <v>143779.96984628454</v>
          </cell>
          <cell r="M412">
            <v>129743.81573808454</v>
          </cell>
          <cell r="N412">
            <v>121932.39556365635</v>
          </cell>
          <cell r="O412">
            <v>109759.572349</v>
          </cell>
          <cell r="P412">
            <v>109625.83822386609</v>
          </cell>
          <cell r="Q412">
            <v>95677.26826952976</v>
          </cell>
          <cell r="R412">
            <v>99253.26898899103</v>
          </cell>
          <cell r="S412">
            <v>93229.71864136758</v>
          </cell>
          <cell r="T412">
            <v>94324.81603199999</v>
          </cell>
          <cell r="U412">
            <v>87566.36933999999</v>
          </cell>
          <cell r="V412">
            <v>83545.770775</v>
          </cell>
        </row>
        <row r="413">
          <cell r="A413" t="str">
            <v>SO2_European Union</v>
          </cell>
          <cell r="B413" t="str">
            <v>EU15</v>
          </cell>
          <cell r="C413" t="str">
            <v>SO2</v>
          </cell>
          <cell r="D413" t="str">
            <v>Mg</v>
          </cell>
          <cell r="E413">
            <v>12</v>
          </cell>
          <cell r="F413" t="str">
            <v>Energy Industries (Power Production 1A1a)</v>
          </cell>
          <cell r="G413">
            <v>1.1</v>
          </cell>
          <cell r="H413" t="str">
            <v>EU15</v>
          </cell>
          <cell r="I413" t="str">
            <v>European Union</v>
          </cell>
          <cell r="J413">
            <v>8639388.119625576</v>
          </cell>
          <cell r="K413">
            <v>7994962.735927642</v>
          </cell>
          <cell r="L413">
            <v>7458779.933762847</v>
          </cell>
          <cell r="M413">
            <v>6555738.575774355</v>
          </cell>
          <cell r="N413">
            <v>5953043.460213777</v>
          </cell>
          <cell r="O413">
            <v>5454117.319158235</v>
          </cell>
          <cell r="P413">
            <v>4537955.704487143</v>
          </cell>
          <cell r="Q413">
            <v>4028798.4714551056</v>
          </cell>
          <cell r="R413">
            <v>3884755.9083693996</v>
          </cell>
          <cell r="S413">
            <v>3449182.877989962</v>
          </cell>
          <cell r="T413">
            <v>3194014.093020312</v>
          </cell>
          <cell r="U413">
            <v>3038656.5336399428</v>
          </cell>
          <cell r="V413">
            <v>3108461.0106599424</v>
          </cell>
        </row>
        <row r="414">
          <cell r="A414" t="str">
            <v>TOFP_European Union</v>
          </cell>
          <cell r="B414" t="str">
            <v>EU15</v>
          </cell>
          <cell r="C414" t="str">
            <v>TOFP</v>
          </cell>
          <cell r="D414" t="str">
            <v>Mg TOFP Eq</v>
          </cell>
          <cell r="E414">
            <v>12</v>
          </cell>
          <cell r="F414" t="str">
            <v>Energy Industries (Power Production 1A1a)</v>
          </cell>
          <cell r="G414">
            <v>1.1</v>
          </cell>
          <cell r="H414" t="str">
            <v>EU15</v>
          </cell>
          <cell r="I414" t="str">
            <v>European Union</v>
          </cell>
          <cell r="J414">
            <v>3023790.967210542</v>
          </cell>
          <cell r="K414">
            <v>2919258.9027409293</v>
          </cell>
          <cell r="L414">
            <v>2766035.9067300092</v>
          </cell>
          <cell r="M414">
            <v>2459901.959189195</v>
          </cell>
          <cell r="N414">
            <v>2336606.323002242</v>
          </cell>
          <cell r="O414">
            <v>2260352.3540919162</v>
          </cell>
          <cell r="P414">
            <v>2174705.8208795423</v>
          </cell>
          <cell r="Q414">
            <v>1995819.3469999414</v>
          </cell>
          <cell r="R414">
            <v>1920970.1557984531</v>
          </cell>
          <cell r="S414">
            <v>1835991.8384622452</v>
          </cell>
          <cell r="T414">
            <v>1895337.764857144</v>
          </cell>
          <cell r="U414">
            <v>1855552.3528704033</v>
          </cell>
          <cell r="V414">
            <v>1930000.543511959</v>
          </cell>
        </row>
      </sheetData>
      <sheetData sheetId="2">
        <row r="4">
          <cell r="B4" t="str">
            <v>European Union</v>
          </cell>
          <cell r="C4">
            <v>89574</v>
          </cell>
          <cell r="D4">
            <v>92291</v>
          </cell>
          <cell r="E4">
            <v>90254</v>
          </cell>
          <cell r="F4">
            <v>87400</v>
          </cell>
          <cell r="G4">
            <v>90515</v>
          </cell>
          <cell r="H4">
            <v>101944</v>
          </cell>
          <cell r="I4">
            <v>106594</v>
          </cell>
          <cell r="J4">
            <v>104717</v>
          </cell>
          <cell r="K4">
            <v>108583</v>
          </cell>
          <cell r="L4">
            <v>109895</v>
          </cell>
          <cell r="M4">
            <v>108282</v>
          </cell>
          <cell r="N4">
            <v>113988</v>
          </cell>
          <cell r="O4">
            <v>118630</v>
          </cell>
          <cell r="P4">
            <v>0.02368823835602929</v>
          </cell>
        </row>
        <row r="5">
          <cell r="B5" t="str">
            <v>Austria</v>
          </cell>
          <cell r="C5">
            <v>1521</v>
          </cell>
          <cell r="D5">
            <v>1564</v>
          </cell>
          <cell r="E5">
            <v>1158</v>
          </cell>
          <cell r="F5">
            <v>1242</v>
          </cell>
          <cell r="G5">
            <v>1368</v>
          </cell>
          <cell r="H5">
            <v>1504</v>
          </cell>
          <cell r="I5">
            <v>1795</v>
          </cell>
          <cell r="J5">
            <v>1749</v>
          </cell>
          <cell r="K5">
            <v>1741</v>
          </cell>
          <cell r="L5">
            <v>1673</v>
          </cell>
          <cell r="M5">
            <v>1542</v>
          </cell>
          <cell r="N5">
            <v>1887</v>
          </cell>
          <cell r="O5">
            <v>1949</v>
          </cell>
          <cell r="P5">
            <v>0.020877311849994307</v>
          </cell>
        </row>
        <row r="6">
          <cell r="B6" t="str">
            <v>Belgium</v>
          </cell>
          <cell r="C6">
            <v>2327</v>
          </cell>
          <cell r="D6">
            <v>2424</v>
          </cell>
          <cell r="E6">
            <v>2370</v>
          </cell>
          <cell r="F6">
            <v>2392</v>
          </cell>
          <cell r="G6">
            <v>2594</v>
          </cell>
          <cell r="H6">
            <v>2722</v>
          </cell>
          <cell r="I6">
            <v>2730</v>
          </cell>
          <cell r="J6">
            <v>2683</v>
          </cell>
          <cell r="K6">
            <v>3126</v>
          </cell>
          <cell r="L6">
            <v>3124</v>
          </cell>
          <cell r="M6">
            <v>3309</v>
          </cell>
          <cell r="N6">
            <v>3098</v>
          </cell>
          <cell r="O6">
            <v>3259</v>
          </cell>
          <cell r="P6">
            <v>0.028467718823243615</v>
          </cell>
        </row>
        <row r="7">
          <cell r="B7" t="str">
            <v>Denmark</v>
          </cell>
          <cell r="C7">
            <v>3388</v>
          </cell>
          <cell r="D7">
            <v>4556</v>
          </cell>
          <cell r="E7">
            <v>4100</v>
          </cell>
          <cell r="F7">
            <v>4587</v>
          </cell>
          <cell r="G7">
            <v>5130</v>
          </cell>
          <cell r="H7">
            <v>5025</v>
          </cell>
          <cell r="I7">
            <v>6741</v>
          </cell>
          <cell r="J7">
            <v>5737</v>
          </cell>
          <cell r="K7">
            <v>5391</v>
          </cell>
          <cell r="L7">
            <v>5076</v>
          </cell>
          <cell r="M7">
            <v>4614</v>
          </cell>
          <cell r="N7">
            <v>4926</v>
          </cell>
          <cell r="O7">
            <v>4980</v>
          </cell>
          <cell r="P7">
            <v>0.03261991153258781</v>
          </cell>
        </row>
        <row r="8">
          <cell r="B8" t="str">
            <v>Finland</v>
          </cell>
          <cell r="C8">
            <v>2813</v>
          </cell>
          <cell r="D8">
            <v>3031</v>
          </cell>
          <cell r="E8">
            <v>2839</v>
          </cell>
          <cell r="F8">
            <v>3188</v>
          </cell>
          <cell r="G8">
            <v>3745</v>
          </cell>
          <cell r="H8">
            <v>3637</v>
          </cell>
          <cell r="I8">
            <v>4362</v>
          </cell>
          <cell r="J8">
            <v>4149</v>
          </cell>
          <cell r="K8">
            <v>3569</v>
          </cell>
          <cell r="L8">
            <v>3665</v>
          </cell>
          <cell r="M8">
            <v>3973</v>
          </cell>
          <cell r="N8">
            <v>4753</v>
          </cell>
          <cell r="O8">
            <v>5146</v>
          </cell>
          <cell r="P8">
            <v>0.0516187903204397</v>
          </cell>
        </row>
        <row r="9">
          <cell r="B9" t="str">
            <v>France</v>
          </cell>
          <cell r="C9">
            <v>2347</v>
          </cell>
          <cell r="D9">
            <v>3458</v>
          </cell>
          <cell r="E9">
            <v>2820</v>
          </cell>
          <cell r="F9">
            <v>1231</v>
          </cell>
          <cell r="G9">
            <v>1281</v>
          </cell>
          <cell r="H9">
            <v>1700</v>
          </cell>
          <cell r="I9">
            <v>2044</v>
          </cell>
          <cell r="J9">
            <v>1583</v>
          </cell>
          <cell r="K9">
            <v>2758</v>
          </cell>
          <cell r="L9">
            <v>2921</v>
          </cell>
          <cell r="M9">
            <v>2808</v>
          </cell>
          <cell r="N9">
            <v>2107</v>
          </cell>
          <cell r="O9">
            <v>2404</v>
          </cell>
          <cell r="P9">
            <v>0.0020016756670429015</v>
          </cell>
        </row>
        <row r="10">
          <cell r="B10" t="str">
            <v>Germany</v>
          </cell>
          <cell r="C10">
            <v>25537</v>
          </cell>
          <cell r="D10">
            <v>25472</v>
          </cell>
          <cell r="E10">
            <v>24450</v>
          </cell>
          <cell r="F10">
            <v>24182</v>
          </cell>
          <cell r="G10">
            <v>24238</v>
          </cell>
          <cell r="H10">
            <v>31704</v>
          </cell>
          <cell r="I10">
            <v>33363</v>
          </cell>
          <cell r="J10">
            <v>32694</v>
          </cell>
          <cell r="K10">
            <v>33917</v>
          </cell>
          <cell r="L10">
            <v>33111</v>
          </cell>
          <cell r="M10">
            <v>27175</v>
          </cell>
          <cell r="N10">
            <v>28143</v>
          </cell>
          <cell r="O10">
            <v>27815</v>
          </cell>
          <cell r="P10">
            <v>0.007146000222340243</v>
          </cell>
        </row>
        <row r="11">
          <cell r="B11" t="str">
            <v>Greece</v>
          </cell>
          <cell r="C11">
            <v>2763</v>
          </cell>
          <cell r="D11">
            <v>2726</v>
          </cell>
          <cell r="E11">
            <v>2931</v>
          </cell>
          <cell r="F11">
            <v>3006</v>
          </cell>
          <cell r="G11">
            <v>3175</v>
          </cell>
          <cell r="H11">
            <v>3169</v>
          </cell>
          <cell r="I11">
            <v>3193</v>
          </cell>
          <cell r="J11">
            <v>3302</v>
          </cell>
          <cell r="K11">
            <v>3567</v>
          </cell>
          <cell r="L11">
            <v>3785</v>
          </cell>
          <cell r="M11">
            <v>4178</v>
          </cell>
          <cell r="N11">
            <v>4262</v>
          </cell>
          <cell r="O11">
            <v>4284</v>
          </cell>
          <cell r="P11">
            <v>0.037223580185096417</v>
          </cell>
        </row>
        <row r="12">
          <cell r="B12" t="str">
            <v>Ireland</v>
          </cell>
          <cell r="C12">
            <v>1145</v>
          </cell>
          <cell r="D12">
            <v>1202</v>
          </cell>
          <cell r="E12">
            <v>1268</v>
          </cell>
          <cell r="F12">
            <v>1302</v>
          </cell>
          <cell r="G12">
            <v>1345</v>
          </cell>
          <cell r="H12">
            <v>1429</v>
          </cell>
          <cell r="I12">
            <v>1539</v>
          </cell>
          <cell r="J12">
            <v>1598</v>
          </cell>
          <cell r="K12">
            <v>1659</v>
          </cell>
          <cell r="L12">
            <v>1753</v>
          </cell>
          <cell r="M12">
            <v>1892</v>
          </cell>
          <cell r="N12">
            <v>1988</v>
          </cell>
          <cell r="O12">
            <v>1979</v>
          </cell>
          <cell r="P12">
            <v>0.0466545336539721</v>
          </cell>
        </row>
        <row r="13">
          <cell r="B13" t="str">
            <v>Italy</v>
          </cell>
          <cell r="C13">
            <v>13843</v>
          </cell>
          <cell r="D13">
            <v>13232</v>
          </cell>
          <cell r="E13">
            <v>13401</v>
          </cell>
          <cell r="F13">
            <v>12962</v>
          </cell>
          <cell r="G13">
            <v>13176</v>
          </cell>
          <cell r="H13">
            <v>14269</v>
          </cell>
          <cell r="I13">
            <v>13812</v>
          </cell>
          <cell r="J13">
            <v>13652</v>
          </cell>
          <cell r="K13">
            <v>13888</v>
          </cell>
          <cell r="L13">
            <v>13586</v>
          </cell>
          <cell r="M13">
            <v>16162</v>
          </cell>
          <cell r="N13">
            <v>19251</v>
          </cell>
          <cell r="O13">
            <v>20270</v>
          </cell>
          <cell r="P13">
            <v>0.032290571779223676</v>
          </cell>
        </row>
        <row r="14">
          <cell r="B14" t="str">
            <v>Luxembourg</v>
          </cell>
          <cell r="C14">
            <v>0</v>
          </cell>
          <cell r="D14">
            <v>3</v>
          </cell>
          <cell r="E14">
            <v>3</v>
          </cell>
          <cell r="F14">
            <v>3</v>
          </cell>
          <cell r="G14">
            <v>3</v>
          </cell>
          <cell r="H14">
            <v>3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200</v>
          </cell>
          <cell r="P14" t="e">
            <v>#DIV/0!</v>
          </cell>
        </row>
        <row r="15">
          <cell r="B15" t="str">
            <v>Netherlands</v>
          </cell>
          <cell r="C15">
            <v>5088</v>
          </cell>
          <cell r="D15">
            <v>5358</v>
          </cell>
          <cell r="E15">
            <v>5578</v>
          </cell>
          <cell r="F15">
            <v>5453</v>
          </cell>
          <cell r="G15">
            <v>6570</v>
          </cell>
          <cell r="H15">
            <v>7185</v>
          </cell>
          <cell r="I15">
            <v>7846</v>
          </cell>
          <cell r="J15">
            <v>8140</v>
          </cell>
          <cell r="K15">
            <v>8600</v>
          </cell>
          <cell r="L15">
            <v>8440</v>
          </cell>
          <cell r="M15">
            <v>8731</v>
          </cell>
          <cell r="N15">
            <v>9074</v>
          </cell>
          <cell r="O15">
            <v>9230</v>
          </cell>
          <cell r="P15">
            <v>0.050883443534054384</v>
          </cell>
        </row>
        <row r="16">
          <cell r="B16" t="str">
            <v>Portugal</v>
          </cell>
          <cell r="C16">
            <v>1558</v>
          </cell>
          <cell r="D16">
            <v>1669</v>
          </cell>
          <cell r="E16">
            <v>2028</v>
          </cell>
          <cell r="F16">
            <v>1782</v>
          </cell>
          <cell r="G16">
            <v>1586</v>
          </cell>
          <cell r="H16">
            <v>1901</v>
          </cell>
          <cell r="I16">
            <v>1450</v>
          </cell>
          <cell r="J16">
            <v>1527</v>
          </cell>
          <cell r="K16">
            <v>1934</v>
          </cell>
          <cell r="L16">
            <v>2701</v>
          </cell>
          <cell r="M16">
            <v>2382</v>
          </cell>
          <cell r="N16">
            <v>2391</v>
          </cell>
          <cell r="O16">
            <v>2834</v>
          </cell>
          <cell r="P16">
            <v>0.051120967521611105</v>
          </cell>
        </row>
        <row r="17">
          <cell r="B17" t="str">
            <v>Spain</v>
          </cell>
          <cell r="C17">
            <v>5873</v>
          </cell>
          <cell r="D17">
            <v>5937</v>
          </cell>
          <cell r="E17">
            <v>6729</v>
          </cell>
          <cell r="F17">
            <v>6068</v>
          </cell>
          <cell r="G17">
            <v>5963</v>
          </cell>
          <cell r="H17">
            <v>6660</v>
          </cell>
          <cell r="I17">
            <v>5488</v>
          </cell>
          <cell r="J17">
            <v>6791</v>
          </cell>
          <cell r="K17">
            <v>6575</v>
          </cell>
          <cell r="L17">
            <v>7947</v>
          </cell>
          <cell r="M17">
            <v>8454</v>
          </cell>
          <cell r="N17">
            <v>7977</v>
          </cell>
          <cell r="O17">
            <v>9731</v>
          </cell>
          <cell r="P17">
            <v>0.04297713917471491</v>
          </cell>
        </row>
        <row r="18">
          <cell r="B18" t="str">
            <v>Sweden</v>
          </cell>
          <cell r="C18">
            <v>1079</v>
          </cell>
          <cell r="D18">
            <v>1485</v>
          </cell>
          <cell r="E18">
            <v>1610</v>
          </cell>
          <cell r="F18">
            <v>1849</v>
          </cell>
          <cell r="G18">
            <v>2020</v>
          </cell>
          <cell r="H18">
            <v>2176</v>
          </cell>
          <cell r="I18">
            <v>2687</v>
          </cell>
          <cell r="J18">
            <v>2090</v>
          </cell>
          <cell r="K18">
            <v>2161</v>
          </cell>
          <cell r="L18">
            <v>2102</v>
          </cell>
          <cell r="M18">
            <v>1924</v>
          </cell>
          <cell r="N18">
            <v>2322</v>
          </cell>
          <cell r="O18">
            <v>2570</v>
          </cell>
          <cell r="P18">
            <v>0.07500208493546245</v>
          </cell>
        </row>
        <row r="19">
          <cell r="B19" t="str">
            <v>United Kingdom</v>
          </cell>
          <cell r="C19">
            <v>20292</v>
          </cell>
          <cell r="D19">
            <v>20171</v>
          </cell>
          <cell r="E19">
            <v>18969</v>
          </cell>
          <cell r="F19">
            <v>18153</v>
          </cell>
          <cell r="G19">
            <v>18321</v>
          </cell>
          <cell r="H19">
            <v>18860</v>
          </cell>
          <cell r="I19">
            <v>19541</v>
          </cell>
          <cell r="J19">
            <v>19017</v>
          </cell>
          <cell r="K19">
            <v>19693</v>
          </cell>
          <cell r="L19">
            <v>20007</v>
          </cell>
          <cell r="M19">
            <v>21134</v>
          </cell>
          <cell r="N19">
            <v>21804</v>
          </cell>
          <cell r="O19">
            <v>21979</v>
          </cell>
          <cell r="P19">
            <v>0.00667725515330142</v>
          </cell>
        </row>
        <row r="21">
          <cell r="B21" t="str">
            <v>Iceland</v>
          </cell>
          <cell r="C21">
            <v>26</v>
          </cell>
          <cell r="D21">
            <v>25</v>
          </cell>
          <cell r="E21">
            <v>20</v>
          </cell>
          <cell r="F21">
            <v>22</v>
          </cell>
          <cell r="G21">
            <v>23</v>
          </cell>
          <cell r="H21">
            <v>25</v>
          </cell>
          <cell r="I21">
            <v>30</v>
          </cell>
          <cell r="J21">
            <v>33</v>
          </cell>
          <cell r="K21">
            <v>57</v>
          </cell>
          <cell r="L21">
            <v>98</v>
          </cell>
          <cell r="M21">
            <v>114</v>
          </cell>
          <cell r="N21">
            <v>125</v>
          </cell>
          <cell r="O21">
            <v>124</v>
          </cell>
          <cell r="P21">
            <v>0.13903576649067118</v>
          </cell>
        </row>
        <row r="22">
          <cell r="B22" t="str">
            <v>Norway</v>
          </cell>
          <cell r="C22">
            <v>50</v>
          </cell>
          <cell r="D22">
            <v>55</v>
          </cell>
          <cell r="E22">
            <v>57</v>
          </cell>
          <cell r="F22">
            <v>69</v>
          </cell>
          <cell r="G22">
            <v>68</v>
          </cell>
          <cell r="H22">
            <v>84</v>
          </cell>
          <cell r="I22">
            <v>89</v>
          </cell>
          <cell r="J22">
            <v>66</v>
          </cell>
          <cell r="K22">
            <v>62</v>
          </cell>
          <cell r="L22">
            <v>73</v>
          </cell>
          <cell r="M22">
            <v>70</v>
          </cell>
          <cell r="N22">
            <v>79</v>
          </cell>
          <cell r="O22">
            <v>105</v>
          </cell>
          <cell r="P22">
            <v>0.06377947814992213</v>
          </cell>
        </row>
      </sheetData>
      <sheetData sheetId="3">
        <row r="4">
          <cell r="B4" t="str">
            <v>European Union</v>
          </cell>
          <cell r="C4">
            <v>104707</v>
          </cell>
          <cell r="D4">
            <v>107555</v>
          </cell>
          <cell r="E4">
            <v>105378</v>
          </cell>
          <cell r="F4">
            <v>102946</v>
          </cell>
          <cell r="G4">
            <v>106211</v>
          </cell>
          <cell r="H4">
            <v>118682</v>
          </cell>
          <cell r="I4">
            <v>124134</v>
          </cell>
          <cell r="J4">
            <v>123862</v>
          </cell>
          <cell r="K4">
            <v>129105</v>
          </cell>
          <cell r="L4">
            <v>131499</v>
          </cell>
          <cell r="M4">
            <v>128346</v>
          </cell>
          <cell r="N4">
            <v>130704</v>
          </cell>
          <cell r="O4">
            <v>135481</v>
          </cell>
          <cell r="P4">
            <v>0.021704304462879298</v>
          </cell>
        </row>
        <row r="5">
          <cell r="B5" t="str">
            <v>Austria</v>
          </cell>
          <cell r="C5">
            <v>2002</v>
          </cell>
          <cell r="D5">
            <v>2150</v>
          </cell>
          <cell r="E5">
            <v>1771</v>
          </cell>
          <cell r="F5">
            <v>1772</v>
          </cell>
          <cell r="G5">
            <v>1938</v>
          </cell>
          <cell r="H5">
            <v>2108</v>
          </cell>
          <cell r="I5">
            <v>2463</v>
          </cell>
          <cell r="J5">
            <v>2429</v>
          </cell>
          <cell r="K5">
            <v>2410</v>
          </cell>
          <cell r="L5">
            <v>2372</v>
          </cell>
          <cell r="M5">
            <v>2254</v>
          </cell>
          <cell r="N5">
            <v>2586</v>
          </cell>
          <cell r="O5">
            <v>2537</v>
          </cell>
          <cell r="P5">
            <v>0.019932348378046694</v>
          </cell>
        </row>
        <row r="6">
          <cell r="B6" t="str">
            <v>Belgium</v>
          </cell>
          <cell r="C6">
            <v>2554</v>
          </cell>
          <cell r="D6">
            <v>2654</v>
          </cell>
          <cell r="E6">
            <v>2615</v>
          </cell>
          <cell r="F6">
            <v>2625</v>
          </cell>
          <cell r="G6">
            <v>2841</v>
          </cell>
          <cell r="H6">
            <v>2970</v>
          </cell>
          <cell r="I6">
            <v>2978</v>
          </cell>
          <cell r="J6">
            <v>2890</v>
          </cell>
          <cell r="K6">
            <v>3349</v>
          </cell>
          <cell r="L6">
            <v>3343</v>
          </cell>
          <cell r="M6">
            <v>3458</v>
          </cell>
          <cell r="N6">
            <v>3248</v>
          </cell>
          <cell r="O6">
            <v>3365</v>
          </cell>
          <cell r="P6">
            <v>0.023246688836730867</v>
          </cell>
        </row>
        <row r="7">
          <cell r="B7" t="str">
            <v>Denmark</v>
          </cell>
          <cell r="C7">
            <v>3427</v>
          </cell>
          <cell r="D7">
            <v>4602</v>
          </cell>
          <cell r="E7">
            <v>4205</v>
          </cell>
          <cell r="F7">
            <v>4683</v>
          </cell>
          <cell r="G7">
            <v>5229</v>
          </cell>
          <cell r="H7">
            <v>5146</v>
          </cell>
          <cell r="I7">
            <v>6914</v>
          </cell>
          <cell r="J7">
            <v>5987</v>
          </cell>
          <cell r="K7">
            <v>5733</v>
          </cell>
          <cell r="L7">
            <v>5476</v>
          </cell>
          <cell r="M7">
            <v>5056</v>
          </cell>
          <cell r="N7">
            <v>5357</v>
          </cell>
          <cell r="O7">
            <v>5434</v>
          </cell>
          <cell r="P7">
            <v>0.039163284986935665</v>
          </cell>
        </row>
        <row r="8">
          <cell r="B8" t="str">
            <v>Finland</v>
          </cell>
          <cell r="C8">
            <v>3560</v>
          </cell>
          <cell r="D8">
            <v>3750</v>
          </cell>
          <cell r="E8">
            <v>3593</v>
          </cell>
          <cell r="F8">
            <v>4040</v>
          </cell>
          <cell r="G8">
            <v>4672</v>
          </cell>
          <cell r="H8">
            <v>4563</v>
          </cell>
          <cell r="I8">
            <v>5599</v>
          </cell>
          <cell r="J8">
            <v>5492</v>
          </cell>
          <cell r="K8">
            <v>5043</v>
          </cell>
          <cell r="L8">
            <v>5182</v>
          </cell>
          <cell r="M8">
            <v>5077</v>
          </cell>
          <cell r="N8">
            <v>5829</v>
          </cell>
          <cell r="O8">
            <v>6313</v>
          </cell>
          <cell r="P8">
            <v>0.04889532390028606</v>
          </cell>
        </row>
        <row r="9">
          <cell r="B9" t="str">
            <v>France</v>
          </cell>
          <cell r="C9">
            <v>4140</v>
          </cell>
          <cell r="D9">
            <v>5274</v>
          </cell>
          <cell r="E9">
            <v>4411</v>
          </cell>
          <cell r="F9">
            <v>3041</v>
          </cell>
          <cell r="G9">
            <v>2977</v>
          </cell>
          <cell r="H9">
            <v>3393</v>
          </cell>
          <cell r="I9">
            <v>3807</v>
          </cell>
          <cell r="J9">
            <v>3458</v>
          </cell>
          <cell r="K9">
            <v>4787</v>
          </cell>
          <cell r="L9">
            <v>4480</v>
          </cell>
          <cell r="M9">
            <v>4559</v>
          </cell>
          <cell r="N9">
            <v>4190</v>
          </cell>
          <cell r="O9">
            <v>4758</v>
          </cell>
          <cell r="P9">
            <v>0.011661776443965932</v>
          </cell>
        </row>
        <row r="10">
          <cell r="B10" t="str">
            <v>Germany</v>
          </cell>
          <cell r="C10">
            <v>32475</v>
          </cell>
          <cell r="D10">
            <v>32115</v>
          </cell>
          <cell r="E10">
            <v>30715</v>
          </cell>
          <cell r="F10">
            <v>30162</v>
          </cell>
          <cell r="G10">
            <v>29832</v>
          </cell>
          <cell r="H10">
            <v>37731</v>
          </cell>
          <cell r="I10">
            <v>38627</v>
          </cell>
          <cell r="J10">
            <v>37824</v>
          </cell>
          <cell r="K10">
            <v>38822</v>
          </cell>
          <cell r="L10">
            <v>37741</v>
          </cell>
          <cell r="M10">
            <v>31525</v>
          </cell>
          <cell r="N10">
            <v>32236</v>
          </cell>
          <cell r="O10">
            <v>31220</v>
          </cell>
          <cell r="P10">
            <v>-0.0032789165291405853</v>
          </cell>
        </row>
        <row r="11">
          <cell r="B11" t="str">
            <v>Greece</v>
          </cell>
          <cell r="C11">
            <v>2838</v>
          </cell>
          <cell r="D11">
            <v>2807</v>
          </cell>
          <cell r="E11">
            <v>3011</v>
          </cell>
          <cell r="F11">
            <v>3079</v>
          </cell>
          <cell r="G11">
            <v>3245</v>
          </cell>
          <cell r="H11">
            <v>3245</v>
          </cell>
          <cell r="I11">
            <v>3269</v>
          </cell>
          <cell r="J11">
            <v>3386</v>
          </cell>
          <cell r="K11">
            <v>3645</v>
          </cell>
          <cell r="L11">
            <v>3865</v>
          </cell>
          <cell r="M11">
            <v>4265</v>
          </cell>
          <cell r="N11">
            <v>4346</v>
          </cell>
          <cell r="O11">
            <v>4369</v>
          </cell>
          <cell r="P11">
            <v>0.03660700138847606</v>
          </cell>
        </row>
        <row r="12">
          <cell r="B12" t="str">
            <v>Ireland</v>
          </cell>
          <cell r="C12">
            <v>1164</v>
          </cell>
          <cell r="D12">
            <v>1220</v>
          </cell>
          <cell r="E12">
            <v>1286</v>
          </cell>
          <cell r="F12">
            <v>1321</v>
          </cell>
          <cell r="G12">
            <v>1366</v>
          </cell>
          <cell r="H12">
            <v>1451</v>
          </cell>
          <cell r="I12">
            <v>1564</v>
          </cell>
          <cell r="J12">
            <v>1631</v>
          </cell>
          <cell r="K12">
            <v>1702</v>
          </cell>
          <cell r="L12">
            <v>1786</v>
          </cell>
          <cell r="M12">
            <v>1942</v>
          </cell>
          <cell r="N12">
            <v>2038</v>
          </cell>
          <cell r="O12">
            <v>2024</v>
          </cell>
          <cell r="P12">
            <v>0.047180293168904264</v>
          </cell>
        </row>
        <row r="13">
          <cell r="B13" t="str">
            <v>Italy</v>
          </cell>
          <cell r="C13">
            <v>15633</v>
          </cell>
          <cell r="D13">
            <v>15171</v>
          </cell>
          <cell r="E13">
            <v>15516</v>
          </cell>
          <cell r="F13">
            <v>15331</v>
          </cell>
          <cell r="G13">
            <v>15827</v>
          </cell>
          <cell r="H13">
            <v>17159</v>
          </cell>
          <cell r="I13">
            <v>16966</v>
          </cell>
          <cell r="J13">
            <v>17609</v>
          </cell>
          <cell r="K13">
            <v>18245</v>
          </cell>
          <cell r="L13">
            <v>18356</v>
          </cell>
          <cell r="M13">
            <v>19361</v>
          </cell>
          <cell r="N13">
            <v>19251</v>
          </cell>
          <cell r="O13">
            <v>20270</v>
          </cell>
          <cell r="P13">
            <v>0.021882476288550112</v>
          </cell>
        </row>
        <row r="14">
          <cell r="B14" t="str">
            <v>Luxembourg</v>
          </cell>
          <cell r="C14">
            <v>48</v>
          </cell>
          <cell r="D14">
            <v>53</v>
          </cell>
          <cell r="E14">
            <v>51</v>
          </cell>
          <cell r="F14">
            <v>52</v>
          </cell>
          <cell r="G14">
            <v>43</v>
          </cell>
          <cell r="H14">
            <v>36</v>
          </cell>
          <cell r="I14">
            <v>37</v>
          </cell>
          <cell r="J14">
            <v>41</v>
          </cell>
          <cell r="K14">
            <v>45</v>
          </cell>
          <cell r="L14">
            <v>46</v>
          </cell>
          <cell r="M14">
            <v>52</v>
          </cell>
          <cell r="N14">
            <v>62</v>
          </cell>
          <cell r="O14">
            <v>265</v>
          </cell>
          <cell r="P14">
            <v>0.1530117145044647</v>
          </cell>
        </row>
        <row r="15">
          <cell r="B15" t="str">
            <v>Netherlands</v>
          </cell>
          <cell r="C15">
            <v>6133</v>
          </cell>
          <cell r="D15">
            <v>6433</v>
          </cell>
          <cell r="E15">
            <v>6738</v>
          </cell>
          <cell r="F15">
            <v>6707</v>
          </cell>
          <cell r="G15">
            <v>7655</v>
          </cell>
          <cell r="H15">
            <v>8210</v>
          </cell>
          <cell r="I15">
            <v>8924</v>
          </cell>
          <cell r="J15">
            <v>9263</v>
          </cell>
          <cell r="K15">
            <v>9769</v>
          </cell>
          <cell r="L15">
            <v>9571</v>
          </cell>
          <cell r="M15">
            <v>9907</v>
          </cell>
          <cell r="N15">
            <v>10234</v>
          </cell>
          <cell r="O15">
            <v>10375</v>
          </cell>
          <cell r="P15">
            <v>0.0447833952119685</v>
          </cell>
        </row>
        <row r="16">
          <cell r="B16" t="str">
            <v>Portugal</v>
          </cell>
          <cell r="C16">
            <v>1679</v>
          </cell>
          <cell r="D16">
            <v>1808</v>
          </cell>
          <cell r="E16">
            <v>2182</v>
          </cell>
          <cell r="F16">
            <v>1965</v>
          </cell>
          <cell r="G16">
            <v>1812</v>
          </cell>
          <cell r="H16">
            <v>2168</v>
          </cell>
          <cell r="I16">
            <v>1740</v>
          </cell>
          <cell r="J16">
            <v>1872</v>
          </cell>
          <cell r="K16">
            <v>2302</v>
          </cell>
          <cell r="L16">
            <v>3142</v>
          </cell>
          <cell r="M16">
            <v>2876</v>
          </cell>
          <cell r="N16">
            <v>2903</v>
          </cell>
          <cell r="O16">
            <v>3424</v>
          </cell>
          <cell r="P16">
            <v>0.061182929037981726</v>
          </cell>
        </row>
        <row r="17">
          <cell r="B17" t="str">
            <v>Spain</v>
          </cell>
          <cell r="C17">
            <v>6134</v>
          </cell>
          <cell r="D17">
            <v>6180</v>
          </cell>
          <cell r="E17">
            <v>7033</v>
          </cell>
          <cell r="F17">
            <v>6422</v>
          </cell>
          <cell r="G17">
            <v>6621</v>
          </cell>
          <cell r="H17">
            <v>7500</v>
          </cell>
          <cell r="I17">
            <v>6649</v>
          </cell>
          <cell r="J17">
            <v>8516</v>
          </cell>
          <cell r="K17">
            <v>8576</v>
          </cell>
          <cell r="L17">
            <v>10565</v>
          </cell>
          <cell r="M17">
            <v>10943</v>
          </cell>
          <cell r="N17">
            <v>10616</v>
          </cell>
          <cell r="O17">
            <v>12723</v>
          </cell>
          <cell r="P17">
            <v>0.06268319536644307</v>
          </cell>
        </row>
        <row r="18">
          <cell r="B18" t="str">
            <v>Sweden</v>
          </cell>
          <cell r="C18">
            <v>1307</v>
          </cell>
          <cell r="D18">
            <v>1741</v>
          </cell>
          <cell r="E18">
            <v>1870</v>
          </cell>
          <cell r="F18">
            <v>2160</v>
          </cell>
          <cell r="G18">
            <v>2357</v>
          </cell>
          <cell r="H18">
            <v>2514</v>
          </cell>
          <cell r="I18">
            <v>3332</v>
          </cell>
          <cell r="J18">
            <v>2746</v>
          </cell>
          <cell r="K18">
            <v>2823</v>
          </cell>
          <cell r="L18">
            <v>2865</v>
          </cell>
          <cell r="M18">
            <v>2693</v>
          </cell>
          <cell r="N18">
            <v>3094</v>
          </cell>
          <cell r="O18">
            <v>3437</v>
          </cell>
          <cell r="P18">
            <v>0.08390693600223864</v>
          </cell>
        </row>
        <row r="19">
          <cell r="B19" t="str">
            <v>United Kingdom</v>
          </cell>
          <cell r="C19">
            <v>21612</v>
          </cell>
          <cell r="D19">
            <v>21598</v>
          </cell>
          <cell r="E19">
            <v>20382</v>
          </cell>
          <cell r="F19">
            <v>19586</v>
          </cell>
          <cell r="G19">
            <v>19795</v>
          </cell>
          <cell r="H19">
            <v>20490</v>
          </cell>
          <cell r="I19">
            <v>21265</v>
          </cell>
          <cell r="J19">
            <v>20718</v>
          </cell>
          <cell r="K19">
            <v>21852</v>
          </cell>
          <cell r="L19">
            <v>22710</v>
          </cell>
          <cell r="M19">
            <v>24378</v>
          </cell>
          <cell r="N19">
            <v>24715</v>
          </cell>
          <cell r="O19">
            <v>24968</v>
          </cell>
          <cell r="P19">
            <v>0.012101495078095104</v>
          </cell>
        </row>
        <row r="20">
          <cell r="P20" t="e">
            <v>#DIV/0!</v>
          </cell>
        </row>
        <row r="21">
          <cell r="B21" t="str">
            <v>Iceland</v>
          </cell>
          <cell r="C21">
            <v>128</v>
          </cell>
          <cell r="D21">
            <v>164</v>
          </cell>
          <cell r="E21">
            <v>190</v>
          </cell>
          <cell r="F21">
            <v>180</v>
          </cell>
          <cell r="G21">
            <v>177</v>
          </cell>
          <cell r="H21">
            <v>195</v>
          </cell>
          <cell r="I21">
            <v>189</v>
          </cell>
          <cell r="J21">
            <v>203</v>
          </cell>
          <cell r="K21">
            <v>197</v>
          </cell>
          <cell r="L21">
            <v>279</v>
          </cell>
          <cell r="M21">
            <v>281</v>
          </cell>
          <cell r="N21">
            <v>288</v>
          </cell>
          <cell r="O21">
            <v>348</v>
          </cell>
          <cell r="P21">
            <v>0.08691964814232866</v>
          </cell>
        </row>
        <row r="22">
          <cell r="B22" t="str">
            <v>Norway</v>
          </cell>
          <cell r="C22">
            <v>50</v>
          </cell>
          <cell r="D22">
            <v>55</v>
          </cell>
          <cell r="E22">
            <v>57</v>
          </cell>
          <cell r="F22">
            <v>69</v>
          </cell>
          <cell r="G22">
            <v>90</v>
          </cell>
          <cell r="H22">
            <v>119</v>
          </cell>
          <cell r="I22">
            <v>127</v>
          </cell>
          <cell r="J22">
            <v>118</v>
          </cell>
          <cell r="K22">
            <v>115</v>
          </cell>
          <cell r="L22">
            <v>125</v>
          </cell>
          <cell r="M22">
            <v>116</v>
          </cell>
          <cell r="N22">
            <v>126</v>
          </cell>
          <cell r="O22">
            <v>152</v>
          </cell>
          <cell r="P22">
            <v>0.09708294912520521</v>
          </cell>
        </row>
      </sheetData>
      <sheetData sheetId="4">
        <row r="4">
          <cell r="B4" t="str">
            <v>European Union</v>
          </cell>
          <cell r="C4">
            <v>61925</v>
          </cell>
          <cell r="D4">
            <v>64261</v>
          </cell>
          <cell r="E4">
            <v>65342</v>
          </cell>
          <cell r="F4">
            <v>68296</v>
          </cell>
          <cell r="G4">
            <v>68096</v>
          </cell>
          <cell r="H4">
            <v>69670</v>
          </cell>
          <cell r="I4">
            <v>73190</v>
          </cell>
          <cell r="J4">
            <v>73937</v>
          </cell>
          <cell r="K4">
            <v>73446</v>
          </cell>
          <cell r="L4">
            <v>74570</v>
          </cell>
          <cell r="M4">
            <v>74283</v>
          </cell>
          <cell r="N4">
            <v>76626</v>
          </cell>
          <cell r="O4">
            <v>76854</v>
          </cell>
          <cell r="P4">
            <v>0.018161580039760317</v>
          </cell>
        </row>
        <row r="5">
          <cell r="B5" t="str">
            <v>Austria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e">
            <v>#VALUE!</v>
          </cell>
        </row>
        <row r="6">
          <cell r="B6" t="str">
            <v>Belgium</v>
          </cell>
          <cell r="C6">
            <v>3673</v>
          </cell>
          <cell r="D6">
            <v>3685</v>
          </cell>
          <cell r="E6">
            <v>3737</v>
          </cell>
          <cell r="F6">
            <v>3605</v>
          </cell>
          <cell r="G6">
            <v>3493</v>
          </cell>
          <cell r="H6">
            <v>3556</v>
          </cell>
          <cell r="I6">
            <v>3726</v>
          </cell>
          <cell r="J6">
            <v>4076</v>
          </cell>
          <cell r="K6">
            <v>3969</v>
          </cell>
          <cell r="L6">
            <v>4215</v>
          </cell>
          <cell r="M6">
            <v>4141</v>
          </cell>
          <cell r="N6">
            <v>3985</v>
          </cell>
          <cell r="O6">
            <v>4072</v>
          </cell>
          <cell r="P6">
            <v>0.008630825344990933</v>
          </cell>
        </row>
        <row r="7">
          <cell r="B7" t="str">
            <v>Denmark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e">
            <v>#VALUE!</v>
          </cell>
        </row>
        <row r="8">
          <cell r="B8" t="str">
            <v>Finland</v>
          </cell>
          <cell r="C8">
            <v>1652</v>
          </cell>
          <cell r="D8">
            <v>1678</v>
          </cell>
          <cell r="E8">
            <v>1658</v>
          </cell>
          <cell r="F8">
            <v>1713</v>
          </cell>
          <cell r="G8">
            <v>1670</v>
          </cell>
          <cell r="H8">
            <v>1652</v>
          </cell>
          <cell r="I8">
            <v>1675</v>
          </cell>
          <cell r="J8">
            <v>1797</v>
          </cell>
          <cell r="K8">
            <v>1879</v>
          </cell>
          <cell r="L8">
            <v>1975</v>
          </cell>
          <cell r="M8">
            <v>1933</v>
          </cell>
          <cell r="N8">
            <v>1958</v>
          </cell>
          <cell r="O8">
            <v>1917</v>
          </cell>
          <cell r="P8">
            <v>0.012475071627240153</v>
          </cell>
        </row>
        <row r="9">
          <cell r="B9" t="str">
            <v>France</v>
          </cell>
          <cell r="C9">
            <v>27006</v>
          </cell>
          <cell r="D9">
            <v>28490</v>
          </cell>
          <cell r="E9">
            <v>29101</v>
          </cell>
          <cell r="F9">
            <v>31658</v>
          </cell>
          <cell r="G9">
            <v>30953</v>
          </cell>
          <cell r="H9">
            <v>32436</v>
          </cell>
          <cell r="I9">
            <v>34165</v>
          </cell>
          <cell r="J9">
            <v>34005</v>
          </cell>
          <cell r="K9">
            <v>33361</v>
          </cell>
          <cell r="L9">
            <v>33899</v>
          </cell>
          <cell r="M9">
            <v>35698</v>
          </cell>
          <cell r="N9">
            <v>36206</v>
          </cell>
          <cell r="O9">
            <v>37555</v>
          </cell>
          <cell r="P9">
            <v>0.027859983703254487</v>
          </cell>
        </row>
        <row r="10">
          <cell r="B10" t="str">
            <v>Germany</v>
          </cell>
          <cell r="C10">
            <v>13110</v>
          </cell>
          <cell r="D10">
            <v>12677</v>
          </cell>
          <cell r="E10">
            <v>13655</v>
          </cell>
          <cell r="F10">
            <v>13197</v>
          </cell>
          <cell r="G10">
            <v>13001</v>
          </cell>
          <cell r="H10">
            <v>13249</v>
          </cell>
          <cell r="I10">
            <v>13896</v>
          </cell>
          <cell r="J10">
            <v>14646</v>
          </cell>
          <cell r="K10">
            <v>13899</v>
          </cell>
          <cell r="L10">
            <v>14618</v>
          </cell>
          <cell r="M10">
            <v>14583</v>
          </cell>
          <cell r="N10">
            <v>14730</v>
          </cell>
          <cell r="O10">
            <v>14174</v>
          </cell>
          <cell r="P10">
            <v>0.006524022878456881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e">
            <v>#VALUE!</v>
          </cell>
        </row>
        <row r="13">
          <cell r="B13" t="str">
            <v>Italy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#DIV/0!</v>
          </cell>
        </row>
        <row r="14">
          <cell r="B14" t="str">
            <v>Luxembourg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e">
            <v>#VALUE!</v>
          </cell>
        </row>
        <row r="15">
          <cell r="B15" t="str">
            <v>Netherlands</v>
          </cell>
          <cell r="C15">
            <v>301</v>
          </cell>
          <cell r="D15">
            <v>286</v>
          </cell>
          <cell r="E15">
            <v>327</v>
          </cell>
          <cell r="F15">
            <v>339</v>
          </cell>
          <cell r="G15">
            <v>341</v>
          </cell>
          <cell r="H15">
            <v>345</v>
          </cell>
          <cell r="I15">
            <v>358</v>
          </cell>
          <cell r="J15">
            <v>207</v>
          </cell>
          <cell r="K15">
            <v>328</v>
          </cell>
          <cell r="L15">
            <v>329</v>
          </cell>
          <cell r="M15">
            <v>338</v>
          </cell>
          <cell r="N15">
            <v>342</v>
          </cell>
          <cell r="O15">
            <v>337</v>
          </cell>
          <cell r="P15">
            <v>0.009458843553795226</v>
          </cell>
        </row>
        <row r="16">
          <cell r="B16" t="str">
            <v>Portugal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e">
            <v>#VALUE!</v>
          </cell>
        </row>
        <row r="17">
          <cell r="B17" t="str">
            <v>Spain</v>
          </cell>
          <cell r="C17">
            <v>4666</v>
          </cell>
          <cell r="D17">
            <v>4779</v>
          </cell>
          <cell r="E17">
            <v>4796</v>
          </cell>
          <cell r="F17">
            <v>4820</v>
          </cell>
          <cell r="G17">
            <v>4756</v>
          </cell>
          <cell r="H17">
            <v>4768</v>
          </cell>
          <cell r="I17">
            <v>4844</v>
          </cell>
          <cell r="J17">
            <v>4755</v>
          </cell>
          <cell r="K17">
            <v>5072</v>
          </cell>
          <cell r="L17">
            <v>5060</v>
          </cell>
          <cell r="M17">
            <v>5349</v>
          </cell>
          <cell r="N17">
            <v>5478</v>
          </cell>
          <cell r="O17">
            <v>5418</v>
          </cell>
          <cell r="P17">
            <v>0.012529897041972937</v>
          </cell>
        </row>
        <row r="18">
          <cell r="B18" t="str">
            <v>Sweden</v>
          </cell>
          <cell r="C18">
            <v>5863</v>
          </cell>
          <cell r="D18">
            <v>6600</v>
          </cell>
          <cell r="E18">
            <v>5464</v>
          </cell>
          <cell r="F18">
            <v>5279</v>
          </cell>
          <cell r="G18">
            <v>6290</v>
          </cell>
          <cell r="H18">
            <v>6013</v>
          </cell>
          <cell r="I18">
            <v>6386</v>
          </cell>
          <cell r="J18">
            <v>6013</v>
          </cell>
          <cell r="K18">
            <v>6327</v>
          </cell>
          <cell r="L18">
            <v>6293</v>
          </cell>
          <cell r="M18">
            <v>4928</v>
          </cell>
          <cell r="N18">
            <v>6200</v>
          </cell>
          <cell r="O18">
            <v>5811</v>
          </cell>
          <cell r="P18">
            <v>-0.0007421199001379497</v>
          </cell>
        </row>
        <row r="19">
          <cell r="B19" t="str">
            <v>United Kingdom</v>
          </cell>
          <cell r="C19">
            <v>5653</v>
          </cell>
          <cell r="D19">
            <v>6066</v>
          </cell>
          <cell r="E19">
            <v>6604</v>
          </cell>
          <cell r="F19">
            <v>7684</v>
          </cell>
          <cell r="G19">
            <v>7591</v>
          </cell>
          <cell r="H19">
            <v>7650</v>
          </cell>
          <cell r="I19">
            <v>8140</v>
          </cell>
          <cell r="J19">
            <v>8439</v>
          </cell>
          <cell r="K19">
            <v>8610</v>
          </cell>
          <cell r="L19">
            <v>8180</v>
          </cell>
          <cell r="M19">
            <v>7314</v>
          </cell>
          <cell r="N19">
            <v>7727</v>
          </cell>
          <cell r="O19">
            <v>7570</v>
          </cell>
          <cell r="P19">
            <v>0.024632376119499755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e">
            <v>#VALUE!</v>
          </cell>
        </row>
      </sheetData>
      <sheetData sheetId="5">
        <row r="4">
          <cell r="B4" t="str">
            <v>European Union</v>
          </cell>
          <cell r="C4">
            <v>22275</v>
          </cell>
          <cell r="D4">
            <v>23084</v>
          </cell>
          <cell r="E4">
            <v>24588</v>
          </cell>
          <cell r="F4">
            <v>24882</v>
          </cell>
          <cell r="G4">
            <v>25535</v>
          </cell>
          <cell r="H4">
            <v>24947</v>
          </cell>
          <cell r="I4">
            <v>24815</v>
          </cell>
          <cell r="J4">
            <v>25465</v>
          </cell>
          <cell r="K4">
            <v>26267</v>
          </cell>
          <cell r="L4">
            <v>26195</v>
          </cell>
          <cell r="M4">
            <v>27627</v>
          </cell>
          <cell r="N4">
            <v>28987</v>
          </cell>
          <cell r="O4">
            <v>24159</v>
          </cell>
          <cell r="P4">
            <v>0.0067889417702662325</v>
          </cell>
        </row>
        <row r="5">
          <cell r="B5" t="str">
            <v>Austria</v>
          </cell>
          <cell r="C5">
            <v>2709</v>
          </cell>
          <cell r="D5">
            <v>2704</v>
          </cell>
          <cell r="E5">
            <v>2996</v>
          </cell>
          <cell r="F5">
            <v>3156</v>
          </cell>
          <cell r="G5">
            <v>3070</v>
          </cell>
          <cell r="H5">
            <v>3187</v>
          </cell>
          <cell r="I5">
            <v>2942</v>
          </cell>
          <cell r="J5">
            <v>3104</v>
          </cell>
          <cell r="K5">
            <v>3196</v>
          </cell>
          <cell r="L5">
            <v>3482</v>
          </cell>
          <cell r="M5">
            <v>3598</v>
          </cell>
          <cell r="N5">
            <v>3455</v>
          </cell>
          <cell r="O5">
            <v>3433</v>
          </cell>
          <cell r="P5">
            <v>0.022359294703862664</v>
          </cell>
        </row>
        <row r="6">
          <cell r="B6" t="str">
            <v>Belgium</v>
          </cell>
          <cell r="C6">
            <v>23</v>
          </cell>
          <cell r="D6">
            <v>20</v>
          </cell>
          <cell r="E6">
            <v>29</v>
          </cell>
          <cell r="F6">
            <v>22</v>
          </cell>
          <cell r="G6">
            <v>30</v>
          </cell>
          <cell r="H6">
            <v>29</v>
          </cell>
          <cell r="I6">
            <v>21</v>
          </cell>
          <cell r="J6">
            <v>26</v>
          </cell>
          <cell r="K6">
            <v>33</v>
          </cell>
          <cell r="L6">
            <v>29</v>
          </cell>
          <cell r="M6">
            <v>39</v>
          </cell>
          <cell r="N6">
            <v>38</v>
          </cell>
          <cell r="O6">
            <v>31</v>
          </cell>
          <cell r="P6">
            <v>0.04670247469970423</v>
          </cell>
        </row>
        <row r="7">
          <cell r="B7" t="str">
            <v>Denmark</v>
          </cell>
          <cell r="C7">
            <v>2</v>
          </cell>
          <cell r="D7">
            <v>2</v>
          </cell>
          <cell r="E7">
            <v>2</v>
          </cell>
          <cell r="F7">
            <v>2</v>
          </cell>
          <cell r="G7">
            <v>3</v>
          </cell>
          <cell r="H7">
            <v>3</v>
          </cell>
          <cell r="I7">
            <v>2</v>
          </cell>
          <cell r="J7">
            <v>2</v>
          </cell>
          <cell r="K7">
            <v>2</v>
          </cell>
          <cell r="L7">
            <v>3</v>
          </cell>
          <cell r="M7">
            <v>2</v>
          </cell>
          <cell r="N7">
            <v>2</v>
          </cell>
          <cell r="O7">
            <v>3</v>
          </cell>
          <cell r="P7">
            <v>0</v>
          </cell>
        </row>
        <row r="8">
          <cell r="B8" t="str">
            <v>Finland</v>
          </cell>
          <cell r="C8">
            <v>934</v>
          </cell>
          <cell r="D8">
            <v>1135</v>
          </cell>
          <cell r="E8">
            <v>1301</v>
          </cell>
          <cell r="F8">
            <v>1158</v>
          </cell>
          <cell r="G8">
            <v>1013</v>
          </cell>
          <cell r="H8">
            <v>1110</v>
          </cell>
          <cell r="I8">
            <v>1020</v>
          </cell>
          <cell r="J8">
            <v>1053</v>
          </cell>
          <cell r="K8">
            <v>1294</v>
          </cell>
          <cell r="L8">
            <v>1099</v>
          </cell>
          <cell r="M8">
            <v>1261</v>
          </cell>
          <cell r="N8">
            <v>1135</v>
          </cell>
          <cell r="O8">
            <v>927</v>
          </cell>
          <cell r="P8">
            <v>0.01787714335366597</v>
          </cell>
        </row>
        <row r="9">
          <cell r="B9" t="str">
            <v>France</v>
          </cell>
          <cell r="C9">
            <v>4636</v>
          </cell>
          <cell r="D9">
            <v>5051</v>
          </cell>
          <cell r="E9">
            <v>5997</v>
          </cell>
          <cell r="F9">
            <v>5627</v>
          </cell>
          <cell r="G9">
            <v>6822</v>
          </cell>
          <cell r="H9">
            <v>6315</v>
          </cell>
          <cell r="I9">
            <v>5650</v>
          </cell>
          <cell r="J9">
            <v>5399</v>
          </cell>
          <cell r="K9">
            <v>5388</v>
          </cell>
          <cell r="L9">
            <v>6271</v>
          </cell>
          <cell r="M9">
            <v>5805</v>
          </cell>
          <cell r="N9">
            <v>6449</v>
          </cell>
          <cell r="O9">
            <v>5254</v>
          </cell>
          <cell r="P9">
            <v>0.03046138692525746</v>
          </cell>
        </row>
        <row r="10">
          <cell r="B10" t="str">
            <v>Germany</v>
          </cell>
          <cell r="C10">
            <v>1385</v>
          </cell>
          <cell r="D10">
            <v>1242</v>
          </cell>
          <cell r="E10">
            <v>1470</v>
          </cell>
          <cell r="F10">
            <v>1473</v>
          </cell>
          <cell r="G10">
            <v>1591</v>
          </cell>
          <cell r="H10">
            <v>1698</v>
          </cell>
          <cell r="I10">
            <v>1718</v>
          </cell>
          <cell r="J10">
            <v>1492</v>
          </cell>
          <cell r="K10">
            <v>1511</v>
          </cell>
          <cell r="L10">
            <v>1689</v>
          </cell>
          <cell r="M10">
            <v>1995</v>
          </cell>
          <cell r="N10">
            <v>1758</v>
          </cell>
          <cell r="O10">
            <v>1988</v>
          </cell>
          <cell r="P10">
            <v>0.021916408466717385</v>
          </cell>
        </row>
        <row r="11">
          <cell r="B11" t="str">
            <v>Greece</v>
          </cell>
          <cell r="C11">
            <v>152</v>
          </cell>
          <cell r="D11">
            <v>266</v>
          </cell>
          <cell r="E11">
            <v>189</v>
          </cell>
          <cell r="F11">
            <v>196</v>
          </cell>
          <cell r="G11">
            <v>223</v>
          </cell>
          <cell r="H11">
            <v>303</v>
          </cell>
          <cell r="I11">
            <v>374</v>
          </cell>
          <cell r="J11">
            <v>334</v>
          </cell>
          <cell r="K11">
            <v>320</v>
          </cell>
          <cell r="L11">
            <v>416</v>
          </cell>
          <cell r="M11">
            <v>318</v>
          </cell>
          <cell r="N11">
            <v>180</v>
          </cell>
          <cell r="O11">
            <v>241</v>
          </cell>
          <cell r="P11">
            <v>0.015489310314513727</v>
          </cell>
        </row>
        <row r="12">
          <cell r="B12" t="str">
            <v>Ireland</v>
          </cell>
          <cell r="C12">
            <v>60</v>
          </cell>
          <cell r="D12">
            <v>64</v>
          </cell>
          <cell r="E12">
            <v>70</v>
          </cell>
          <cell r="F12">
            <v>66</v>
          </cell>
          <cell r="G12">
            <v>79</v>
          </cell>
          <cell r="H12">
            <v>61</v>
          </cell>
          <cell r="I12">
            <v>62</v>
          </cell>
          <cell r="J12">
            <v>58</v>
          </cell>
          <cell r="K12">
            <v>79</v>
          </cell>
          <cell r="L12">
            <v>73</v>
          </cell>
          <cell r="M12">
            <v>73</v>
          </cell>
          <cell r="N12">
            <v>51</v>
          </cell>
          <cell r="O12">
            <v>78</v>
          </cell>
          <cell r="P12">
            <v>-0.014665841502869426</v>
          </cell>
        </row>
        <row r="13">
          <cell r="B13" t="str">
            <v>Italy</v>
          </cell>
          <cell r="C13">
            <v>2719</v>
          </cell>
          <cell r="D13">
            <v>3632</v>
          </cell>
          <cell r="E13">
            <v>3628</v>
          </cell>
          <cell r="F13">
            <v>3562</v>
          </cell>
          <cell r="G13">
            <v>3840</v>
          </cell>
          <cell r="H13">
            <v>3249</v>
          </cell>
          <cell r="I13">
            <v>3615</v>
          </cell>
          <cell r="J13">
            <v>3577</v>
          </cell>
          <cell r="K13">
            <v>3544</v>
          </cell>
          <cell r="L13">
            <v>3901</v>
          </cell>
          <cell r="M13">
            <v>3812</v>
          </cell>
          <cell r="N13">
            <v>4025</v>
          </cell>
          <cell r="O13">
            <v>3398</v>
          </cell>
          <cell r="P13">
            <v>0.036303513621787076</v>
          </cell>
        </row>
        <row r="14">
          <cell r="B14" t="str">
            <v>Luxembourg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</row>
        <row r="15">
          <cell r="B15" t="str">
            <v>Netherlands</v>
          </cell>
          <cell r="C15">
            <v>7</v>
          </cell>
          <cell r="D15">
            <v>9</v>
          </cell>
          <cell r="E15">
            <v>10</v>
          </cell>
          <cell r="F15">
            <v>8</v>
          </cell>
          <cell r="G15">
            <v>9</v>
          </cell>
          <cell r="H15">
            <v>8</v>
          </cell>
          <cell r="I15">
            <v>7</v>
          </cell>
          <cell r="J15">
            <v>8</v>
          </cell>
          <cell r="K15">
            <v>9</v>
          </cell>
          <cell r="L15">
            <v>8</v>
          </cell>
          <cell r="M15">
            <v>12</v>
          </cell>
          <cell r="N15">
            <v>10</v>
          </cell>
          <cell r="O15">
            <v>9</v>
          </cell>
          <cell r="P15">
            <v>0.032956413242881455</v>
          </cell>
        </row>
        <row r="16">
          <cell r="B16" t="str">
            <v>Portugal</v>
          </cell>
          <cell r="C16">
            <v>787</v>
          </cell>
          <cell r="D16">
            <v>778</v>
          </cell>
          <cell r="E16">
            <v>399</v>
          </cell>
          <cell r="F16">
            <v>734</v>
          </cell>
          <cell r="G16">
            <v>916</v>
          </cell>
          <cell r="H16">
            <v>717</v>
          </cell>
          <cell r="I16">
            <v>1269</v>
          </cell>
          <cell r="J16">
            <v>1127</v>
          </cell>
          <cell r="K16">
            <v>1116</v>
          </cell>
          <cell r="L16">
            <v>625</v>
          </cell>
          <cell r="M16">
            <v>974</v>
          </cell>
          <cell r="N16">
            <v>1207</v>
          </cell>
          <cell r="O16">
            <v>671</v>
          </cell>
          <cell r="P16">
            <v>0.03964429839834094</v>
          </cell>
        </row>
        <row r="17">
          <cell r="B17" t="str">
            <v>Spain</v>
          </cell>
          <cell r="C17">
            <v>2184</v>
          </cell>
          <cell r="D17">
            <v>2346</v>
          </cell>
          <cell r="E17">
            <v>1619</v>
          </cell>
          <cell r="F17">
            <v>2086</v>
          </cell>
          <cell r="G17">
            <v>2408</v>
          </cell>
          <cell r="H17">
            <v>1987</v>
          </cell>
          <cell r="I17">
            <v>3393</v>
          </cell>
          <cell r="J17">
            <v>2989</v>
          </cell>
          <cell r="K17">
            <v>2924</v>
          </cell>
          <cell r="L17">
            <v>1966</v>
          </cell>
          <cell r="M17">
            <v>2534</v>
          </cell>
          <cell r="N17">
            <v>3527</v>
          </cell>
          <cell r="O17">
            <v>1981</v>
          </cell>
          <cell r="P17">
            <v>0.04453496961090764</v>
          </cell>
        </row>
        <row r="18">
          <cell r="B18" t="str">
            <v>Sweden</v>
          </cell>
          <cell r="C18">
            <v>6234</v>
          </cell>
          <cell r="D18">
            <v>5437</v>
          </cell>
          <cell r="E18">
            <v>6394</v>
          </cell>
          <cell r="F18">
            <v>6419</v>
          </cell>
          <cell r="G18">
            <v>5082</v>
          </cell>
          <cell r="H18">
            <v>5856</v>
          </cell>
          <cell r="I18">
            <v>4449</v>
          </cell>
          <cell r="J18">
            <v>5934</v>
          </cell>
          <cell r="K18">
            <v>6391</v>
          </cell>
          <cell r="L18">
            <v>6164</v>
          </cell>
          <cell r="M18">
            <v>6757</v>
          </cell>
          <cell r="N18">
            <v>6798</v>
          </cell>
          <cell r="O18">
            <v>5724</v>
          </cell>
          <cell r="P18">
            <v>0.00790473968500427</v>
          </cell>
        </row>
        <row r="19">
          <cell r="B19" t="str">
            <v>United Kingdom</v>
          </cell>
          <cell r="C19">
            <v>436</v>
          </cell>
          <cell r="D19">
            <v>394</v>
          </cell>
          <cell r="E19">
            <v>474</v>
          </cell>
          <cell r="F19">
            <v>368</v>
          </cell>
          <cell r="G19">
            <v>438</v>
          </cell>
          <cell r="H19">
            <v>416</v>
          </cell>
          <cell r="I19">
            <v>289</v>
          </cell>
          <cell r="J19">
            <v>355</v>
          </cell>
          <cell r="K19">
            <v>450</v>
          </cell>
          <cell r="L19">
            <v>461</v>
          </cell>
          <cell r="M19">
            <v>437</v>
          </cell>
          <cell r="N19">
            <v>349</v>
          </cell>
          <cell r="O19">
            <v>411</v>
          </cell>
          <cell r="P19">
            <v>-0.020030338606820353</v>
          </cell>
        </row>
        <row r="21">
          <cell r="B21" t="str">
            <v>Iceland</v>
          </cell>
          <cell r="C21">
            <v>361</v>
          </cell>
          <cell r="D21">
            <v>361</v>
          </cell>
          <cell r="E21">
            <v>371</v>
          </cell>
          <cell r="F21">
            <v>384</v>
          </cell>
          <cell r="G21">
            <v>388</v>
          </cell>
          <cell r="H21">
            <v>403</v>
          </cell>
          <cell r="I21">
            <v>410</v>
          </cell>
          <cell r="J21">
            <v>448</v>
          </cell>
          <cell r="K21">
            <v>483</v>
          </cell>
          <cell r="L21">
            <v>520</v>
          </cell>
          <cell r="M21">
            <v>547</v>
          </cell>
          <cell r="N21">
            <v>566</v>
          </cell>
          <cell r="O21">
            <v>600</v>
          </cell>
          <cell r="P21">
            <v>0.04173051144013895</v>
          </cell>
        </row>
        <row r="22">
          <cell r="B22" t="str">
            <v>Norway</v>
          </cell>
          <cell r="C22">
            <v>10437</v>
          </cell>
          <cell r="D22">
            <v>9508</v>
          </cell>
          <cell r="E22">
            <v>10066</v>
          </cell>
          <cell r="F22">
            <v>10285</v>
          </cell>
          <cell r="G22">
            <v>9676</v>
          </cell>
          <cell r="H22">
            <v>10434</v>
          </cell>
          <cell r="I22">
            <v>8907</v>
          </cell>
          <cell r="J22">
            <v>9439</v>
          </cell>
          <cell r="K22">
            <v>9946</v>
          </cell>
          <cell r="L22">
            <v>10443</v>
          </cell>
          <cell r="M22">
            <v>11945</v>
          </cell>
          <cell r="N22">
            <v>10354</v>
          </cell>
          <cell r="O22">
            <v>11113</v>
          </cell>
          <cell r="P22">
            <v>-0.0007255790363315251</v>
          </cell>
        </row>
      </sheetData>
      <sheetData sheetId="6">
        <row r="4">
          <cell r="B4" t="str">
            <v>European Union</v>
          </cell>
          <cell r="C4">
            <v>67</v>
          </cell>
          <cell r="D4">
            <v>95</v>
          </cell>
          <cell r="E4">
            <v>133</v>
          </cell>
          <cell r="F4">
            <v>203</v>
          </cell>
          <cell r="G4">
            <v>300</v>
          </cell>
          <cell r="H4">
            <v>351</v>
          </cell>
          <cell r="I4">
            <v>417</v>
          </cell>
          <cell r="J4">
            <v>631</v>
          </cell>
          <cell r="K4">
            <v>1040</v>
          </cell>
          <cell r="L4">
            <v>1221</v>
          </cell>
          <cell r="M4">
            <v>1912</v>
          </cell>
          <cell r="N4">
            <v>2321</v>
          </cell>
          <cell r="O4">
            <v>3064</v>
          </cell>
          <cell r="P4">
            <v>0.3751534514632666</v>
          </cell>
        </row>
        <row r="5">
          <cell r="B5" t="str">
            <v>Austria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4</v>
          </cell>
          <cell r="L5">
            <v>4</v>
          </cell>
          <cell r="M5">
            <v>6</v>
          </cell>
          <cell r="N5">
            <v>15</v>
          </cell>
          <cell r="O5">
            <v>17</v>
          </cell>
          <cell r="P5" t="e">
            <v>#DIV/0!</v>
          </cell>
        </row>
        <row r="6">
          <cell r="B6" t="str">
            <v>Belgium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</v>
          </cell>
          <cell r="O6">
            <v>5</v>
          </cell>
          <cell r="P6">
            <v>0.14352983608292025</v>
          </cell>
        </row>
        <row r="7">
          <cell r="B7" t="str">
            <v>Denmark</v>
          </cell>
          <cell r="C7">
            <v>52</v>
          </cell>
          <cell r="D7">
            <v>64</v>
          </cell>
          <cell r="E7">
            <v>79</v>
          </cell>
          <cell r="F7">
            <v>89</v>
          </cell>
          <cell r="G7">
            <v>98</v>
          </cell>
          <cell r="H7">
            <v>101</v>
          </cell>
          <cell r="I7">
            <v>106</v>
          </cell>
          <cell r="J7">
            <v>166</v>
          </cell>
          <cell r="K7">
            <v>242</v>
          </cell>
          <cell r="L7">
            <v>260</v>
          </cell>
          <cell r="M7">
            <v>365</v>
          </cell>
          <cell r="N7">
            <v>370</v>
          </cell>
          <cell r="O7">
            <v>419</v>
          </cell>
          <cell r="P7">
            <v>0.18991943138362344</v>
          </cell>
        </row>
        <row r="8">
          <cell r="B8" t="str">
            <v>Finland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2</v>
          </cell>
          <cell r="L8">
            <v>4</v>
          </cell>
          <cell r="M8">
            <v>7</v>
          </cell>
          <cell r="N8">
            <v>6</v>
          </cell>
          <cell r="O8">
            <v>6</v>
          </cell>
          <cell r="P8" t="e">
            <v>#DIV/0!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4</v>
          </cell>
          <cell r="L9">
            <v>3</v>
          </cell>
          <cell r="M9">
            <v>7</v>
          </cell>
          <cell r="N9">
            <v>11</v>
          </cell>
          <cell r="O9">
            <v>23</v>
          </cell>
          <cell r="P9" t="e">
            <v>#DIV/0!</v>
          </cell>
        </row>
        <row r="10">
          <cell r="B10" t="str">
            <v>Germany</v>
          </cell>
          <cell r="C10">
            <v>6</v>
          </cell>
          <cell r="D10">
            <v>18</v>
          </cell>
          <cell r="E10">
            <v>25</v>
          </cell>
          <cell r="F10">
            <v>58</v>
          </cell>
          <cell r="G10">
            <v>123</v>
          </cell>
          <cell r="H10">
            <v>147</v>
          </cell>
          <cell r="I10">
            <v>179</v>
          </cell>
          <cell r="J10">
            <v>261</v>
          </cell>
          <cell r="K10">
            <v>395</v>
          </cell>
          <cell r="L10">
            <v>475</v>
          </cell>
          <cell r="M10">
            <v>804</v>
          </cell>
          <cell r="N10">
            <v>903</v>
          </cell>
          <cell r="O10">
            <v>1363</v>
          </cell>
          <cell r="P10">
            <v>0.5716724862265357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4</v>
          </cell>
          <cell r="G11">
            <v>3</v>
          </cell>
          <cell r="H11">
            <v>3</v>
          </cell>
          <cell r="I11">
            <v>3</v>
          </cell>
          <cell r="J11">
            <v>3</v>
          </cell>
          <cell r="K11">
            <v>6</v>
          </cell>
          <cell r="L11">
            <v>14</v>
          </cell>
          <cell r="M11">
            <v>39</v>
          </cell>
          <cell r="N11">
            <v>65</v>
          </cell>
          <cell r="O11">
            <v>56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4</v>
          </cell>
          <cell r="K12">
            <v>15</v>
          </cell>
          <cell r="L12">
            <v>16</v>
          </cell>
          <cell r="M12">
            <v>21</v>
          </cell>
          <cell r="N12">
            <v>29</v>
          </cell>
          <cell r="O12">
            <v>33</v>
          </cell>
          <cell r="P12" t="e">
            <v>#DIV/0!</v>
          </cell>
        </row>
        <row r="13">
          <cell r="B13" t="str">
            <v>Italy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3</v>
          </cell>
          <cell r="J13">
            <v>10</v>
          </cell>
          <cell r="K13">
            <v>20</v>
          </cell>
          <cell r="L13">
            <v>35</v>
          </cell>
          <cell r="M13">
            <v>48</v>
          </cell>
          <cell r="N13">
            <v>101</v>
          </cell>
          <cell r="O13">
            <v>121</v>
          </cell>
          <cell r="P13" t="e">
            <v>#DIV/0!</v>
          </cell>
        </row>
        <row r="14">
          <cell r="B14" t="str">
            <v>Luxembourg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 t="e">
            <v>#DIV/0!</v>
          </cell>
        </row>
        <row r="15">
          <cell r="B15" t="str">
            <v>Netherlands</v>
          </cell>
          <cell r="C15">
            <v>5</v>
          </cell>
          <cell r="D15">
            <v>8</v>
          </cell>
          <cell r="E15">
            <v>13</v>
          </cell>
          <cell r="F15">
            <v>15</v>
          </cell>
          <cell r="G15">
            <v>20</v>
          </cell>
          <cell r="H15">
            <v>27</v>
          </cell>
          <cell r="I15">
            <v>38</v>
          </cell>
          <cell r="J15">
            <v>41</v>
          </cell>
          <cell r="K15">
            <v>55</v>
          </cell>
          <cell r="L15">
            <v>55</v>
          </cell>
          <cell r="M15">
            <v>71</v>
          </cell>
          <cell r="N15">
            <v>71</v>
          </cell>
          <cell r="O15">
            <v>78</v>
          </cell>
          <cell r="P15">
            <v>0.2572656488174365</v>
          </cell>
        </row>
        <row r="16">
          <cell r="B16" t="str">
            <v>Portugal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2</v>
          </cell>
          <cell r="J16">
            <v>3</v>
          </cell>
          <cell r="K16">
            <v>8</v>
          </cell>
          <cell r="L16">
            <v>11</v>
          </cell>
          <cell r="M16">
            <v>14</v>
          </cell>
          <cell r="N16">
            <v>22</v>
          </cell>
          <cell r="O16">
            <v>31</v>
          </cell>
          <cell r="P16" t="e">
            <v>#DIV/0!</v>
          </cell>
        </row>
        <row r="17">
          <cell r="B17" t="str">
            <v>Spain</v>
          </cell>
          <cell r="C17">
            <v>1</v>
          </cell>
          <cell r="D17">
            <v>1</v>
          </cell>
          <cell r="E17">
            <v>9</v>
          </cell>
          <cell r="F17">
            <v>10</v>
          </cell>
          <cell r="G17">
            <v>15</v>
          </cell>
          <cell r="H17">
            <v>23</v>
          </cell>
          <cell r="I17">
            <v>29</v>
          </cell>
          <cell r="J17">
            <v>62</v>
          </cell>
          <cell r="K17">
            <v>185</v>
          </cell>
          <cell r="L17">
            <v>236</v>
          </cell>
          <cell r="M17">
            <v>406</v>
          </cell>
          <cell r="N17">
            <v>599</v>
          </cell>
          <cell r="O17">
            <v>748</v>
          </cell>
          <cell r="P17">
            <v>0.7357684884626652</v>
          </cell>
        </row>
        <row r="18">
          <cell r="B18" t="str">
            <v>Sweden</v>
          </cell>
          <cell r="C18">
            <v>1</v>
          </cell>
          <cell r="D18">
            <v>1</v>
          </cell>
          <cell r="E18">
            <v>3</v>
          </cell>
          <cell r="F18">
            <v>4</v>
          </cell>
          <cell r="G18">
            <v>6</v>
          </cell>
          <cell r="H18">
            <v>9</v>
          </cell>
          <cell r="I18">
            <v>12</v>
          </cell>
          <cell r="J18">
            <v>18</v>
          </cell>
          <cell r="K18">
            <v>27</v>
          </cell>
          <cell r="L18">
            <v>31</v>
          </cell>
          <cell r="M18">
            <v>39</v>
          </cell>
          <cell r="N18">
            <v>41</v>
          </cell>
          <cell r="O18">
            <v>52</v>
          </cell>
          <cell r="P18">
            <v>0.3899535229845039</v>
          </cell>
        </row>
        <row r="19">
          <cell r="B19" t="str">
            <v>United Kingdom</v>
          </cell>
          <cell r="C19">
            <v>1</v>
          </cell>
          <cell r="D19">
            <v>1</v>
          </cell>
          <cell r="E19">
            <v>3</v>
          </cell>
          <cell r="F19">
            <v>19</v>
          </cell>
          <cell r="G19">
            <v>30</v>
          </cell>
          <cell r="H19">
            <v>34</v>
          </cell>
          <cell r="I19">
            <v>42</v>
          </cell>
          <cell r="J19">
            <v>57</v>
          </cell>
          <cell r="K19">
            <v>75</v>
          </cell>
          <cell r="L19">
            <v>73</v>
          </cell>
          <cell r="M19">
            <v>81</v>
          </cell>
          <cell r="N19">
            <v>83</v>
          </cell>
          <cell r="O19">
            <v>108</v>
          </cell>
          <cell r="P19">
            <v>0.47724313230539095</v>
          </cell>
        </row>
        <row r="20">
          <cell r="P20" t="e">
            <v>#DIV/0!</v>
          </cell>
        </row>
        <row r="21">
          <cell r="B21" t="str">
            <v>Iceland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#DIV/0!</v>
          </cell>
        </row>
        <row r="22">
          <cell r="B22" t="str">
            <v>Norway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2</v>
          </cell>
          <cell r="M22">
            <v>3</v>
          </cell>
          <cell r="N22">
            <v>2</v>
          </cell>
          <cell r="O22">
            <v>3</v>
          </cell>
          <cell r="P22" t="e">
            <v>#DIV/0!</v>
          </cell>
        </row>
      </sheetData>
      <sheetData sheetId="7">
        <row r="4">
          <cell r="B4" t="str">
            <v>European Union</v>
          </cell>
          <cell r="C4">
            <v>229076</v>
          </cell>
          <cell r="D4">
            <v>232951</v>
          </cell>
          <cell r="E4">
            <v>229699</v>
          </cell>
          <cell r="F4">
            <v>217491</v>
          </cell>
          <cell r="G4">
            <v>222533</v>
          </cell>
          <cell r="H4">
            <v>233030</v>
          </cell>
          <cell r="I4">
            <v>240938</v>
          </cell>
          <cell r="J4">
            <v>232303</v>
          </cell>
          <cell r="K4">
            <v>240699</v>
          </cell>
          <cell r="L4">
            <v>243004</v>
          </cell>
          <cell r="M4">
            <v>256984</v>
          </cell>
          <cell r="N4">
            <v>269329</v>
          </cell>
          <cell r="O4">
            <v>278863</v>
          </cell>
          <cell r="P4">
            <v>0.016523934327931533</v>
          </cell>
        </row>
        <row r="5">
          <cell r="B5" t="str">
            <v>Austria</v>
          </cell>
          <cell r="C5">
            <v>3016</v>
          </cell>
          <cell r="D5">
            <v>3161</v>
          </cell>
          <cell r="E5">
            <v>2233</v>
          </cell>
          <cell r="F5">
            <v>2325</v>
          </cell>
          <cell r="G5">
            <v>2466</v>
          </cell>
          <cell r="H5">
            <v>2714</v>
          </cell>
          <cell r="I5">
            <v>3051</v>
          </cell>
          <cell r="J5">
            <v>3158</v>
          </cell>
          <cell r="K5">
            <v>2971</v>
          </cell>
          <cell r="L5">
            <v>3059</v>
          </cell>
          <cell r="M5">
            <v>2789</v>
          </cell>
          <cell r="N5">
            <v>3235</v>
          </cell>
          <cell r="O5">
            <v>3611</v>
          </cell>
          <cell r="P5">
            <v>0.015117572755505293</v>
          </cell>
        </row>
        <row r="6">
          <cell r="B6" t="str">
            <v>Belgium</v>
          </cell>
          <cell r="C6">
            <v>5859</v>
          </cell>
          <cell r="D6">
            <v>6031</v>
          </cell>
          <cell r="E6">
            <v>5891</v>
          </cell>
          <cell r="F6">
            <v>5843</v>
          </cell>
          <cell r="G6">
            <v>6312</v>
          </cell>
          <cell r="H6">
            <v>6416</v>
          </cell>
          <cell r="I6">
            <v>6400</v>
          </cell>
          <cell r="J6">
            <v>6174</v>
          </cell>
          <cell r="K6">
            <v>6813</v>
          </cell>
          <cell r="L6">
            <v>6569</v>
          </cell>
          <cell r="M6">
            <v>7074</v>
          </cell>
          <cell r="N6">
            <v>5931</v>
          </cell>
          <cell r="O6">
            <v>6318</v>
          </cell>
          <cell r="P6">
            <v>0.006305107516405339</v>
          </cell>
        </row>
        <row r="7">
          <cell r="B7" t="str">
            <v>Denmark</v>
          </cell>
          <cell r="C7">
            <v>5872</v>
          </cell>
          <cell r="D7">
            <v>8124</v>
          </cell>
          <cell r="E7">
            <v>6939</v>
          </cell>
          <cell r="F7">
            <v>7448</v>
          </cell>
          <cell r="G7">
            <v>8583</v>
          </cell>
          <cell r="H7">
            <v>8086</v>
          </cell>
          <cell r="I7">
            <v>11674</v>
          </cell>
          <cell r="J7">
            <v>9541</v>
          </cell>
          <cell r="K7">
            <v>8629</v>
          </cell>
          <cell r="L7">
            <v>7869</v>
          </cell>
          <cell r="M7">
            <v>7082</v>
          </cell>
          <cell r="N7">
            <v>7524</v>
          </cell>
          <cell r="O7">
            <v>7577</v>
          </cell>
          <cell r="P7">
            <v>0.021470753880312055</v>
          </cell>
        </row>
        <row r="8">
          <cell r="B8" t="str">
            <v>Finland</v>
          </cell>
          <cell r="C8">
            <v>3919</v>
          </cell>
          <cell r="D8">
            <v>4175</v>
          </cell>
          <cell r="E8">
            <v>3646</v>
          </cell>
          <cell r="F8">
            <v>4484</v>
          </cell>
          <cell r="G8">
            <v>5747</v>
          </cell>
          <cell r="H8">
            <v>5289</v>
          </cell>
          <cell r="I8">
            <v>6931</v>
          </cell>
          <cell r="J8">
            <v>6232</v>
          </cell>
          <cell r="K8">
            <v>4979</v>
          </cell>
          <cell r="L8">
            <v>5225</v>
          </cell>
          <cell r="M8">
            <v>5285</v>
          </cell>
          <cell r="N8">
            <v>6621</v>
          </cell>
          <cell r="O8">
            <v>7275</v>
          </cell>
          <cell r="P8">
            <v>0.05290247004252158</v>
          </cell>
        </row>
        <row r="9">
          <cell r="B9" t="str">
            <v>France</v>
          </cell>
          <cell r="C9">
            <v>6219</v>
          </cell>
          <cell r="D9">
            <v>8495</v>
          </cell>
          <cell r="E9">
            <v>7053</v>
          </cell>
          <cell r="F9">
            <v>3065</v>
          </cell>
          <cell r="G9">
            <v>3170</v>
          </cell>
          <cell r="H9">
            <v>4196</v>
          </cell>
          <cell r="I9">
            <v>4477</v>
          </cell>
          <cell r="J9">
            <v>4209</v>
          </cell>
          <cell r="K9">
            <v>7176</v>
          </cell>
          <cell r="L9">
            <v>6119</v>
          </cell>
          <cell r="M9">
            <v>9689</v>
          </cell>
          <cell r="N9">
            <v>7762</v>
          </cell>
          <cell r="O9">
            <v>8827</v>
          </cell>
          <cell r="P9">
            <v>0.02961386162547841</v>
          </cell>
        </row>
        <row r="10">
          <cell r="B10" t="str">
            <v>Germany</v>
          </cell>
          <cell r="C10">
            <v>70511</v>
          </cell>
          <cell r="D10">
            <v>69586</v>
          </cell>
          <cell r="E10">
            <v>66954</v>
          </cell>
          <cell r="F10">
            <v>65729</v>
          </cell>
          <cell r="G10">
            <v>66597</v>
          </cell>
          <cell r="H10">
            <v>71468</v>
          </cell>
          <cell r="I10">
            <v>73546</v>
          </cell>
          <cell r="J10">
            <v>69340</v>
          </cell>
          <cell r="K10">
            <v>70790</v>
          </cell>
          <cell r="L10">
            <v>72024</v>
          </cell>
          <cell r="M10">
            <v>75198</v>
          </cell>
          <cell r="N10">
            <v>79911</v>
          </cell>
          <cell r="O10">
            <v>79842</v>
          </cell>
          <cell r="P10">
            <v>0.01041056303986121</v>
          </cell>
        </row>
        <row r="11">
          <cell r="B11" t="str">
            <v>Greece</v>
          </cell>
          <cell r="C11">
            <v>8561</v>
          </cell>
          <cell r="D11">
            <v>8421</v>
          </cell>
          <cell r="E11">
            <v>8974</v>
          </cell>
          <cell r="F11">
            <v>8796</v>
          </cell>
          <cell r="G11">
            <v>9277</v>
          </cell>
          <cell r="H11">
            <v>9733</v>
          </cell>
          <cell r="I11">
            <v>9894</v>
          </cell>
          <cell r="J11">
            <v>9001</v>
          </cell>
          <cell r="K11">
            <v>10165</v>
          </cell>
          <cell r="L11">
            <v>9942</v>
          </cell>
          <cell r="M11">
            <v>11476</v>
          </cell>
          <cell r="N11">
            <v>11532</v>
          </cell>
          <cell r="O11">
            <v>12122</v>
          </cell>
          <cell r="P11">
            <v>0.029407864554300334</v>
          </cell>
        </row>
        <row r="12">
          <cell r="B12" t="str">
            <v>Ireland</v>
          </cell>
          <cell r="C12">
            <v>2893</v>
          </cell>
          <cell r="D12">
            <v>3178</v>
          </cell>
          <cell r="E12">
            <v>3340</v>
          </cell>
          <cell r="F12">
            <v>3399</v>
          </cell>
          <cell r="G12">
            <v>3499</v>
          </cell>
          <cell r="H12">
            <v>3756</v>
          </cell>
          <cell r="I12">
            <v>4029</v>
          </cell>
          <cell r="J12">
            <v>4205</v>
          </cell>
          <cell r="K12">
            <v>4404</v>
          </cell>
          <cell r="L12">
            <v>4607</v>
          </cell>
          <cell r="M12">
            <v>4642</v>
          </cell>
          <cell r="N12">
            <v>5054</v>
          </cell>
          <cell r="O12">
            <v>4899</v>
          </cell>
          <cell r="P12">
            <v>0.044872382958522916</v>
          </cell>
        </row>
        <row r="13">
          <cell r="B13" t="str">
            <v>Italy</v>
          </cell>
          <cell r="C13">
            <v>36495</v>
          </cell>
          <cell r="D13">
            <v>34812</v>
          </cell>
          <cell r="E13">
            <v>35261</v>
          </cell>
          <cell r="F13">
            <v>34121</v>
          </cell>
          <cell r="G13">
            <v>34417</v>
          </cell>
          <cell r="H13">
            <v>37403</v>
          </cell>
          <cell r="I13">
            <v>36274</v>
          </cell>
          <cell r="J13">
            <v>35630</v>
          </cell>
          <cell r="K13">
            <v>36178</v>
          </cell>
          <cell r="L13">
            <v>35747</v>
          </cell>
          <cell r="M13">
            <v>38402</v>
          </cell>
          <cell r="N13">
            <v>45449</v>
          </cell>
          <cell r="O13">
            <v>46691</v>
          </cell>
          <cell r="P13">
            <v>0.020743564795632885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383</v>
          </cell>
          <cell r="P14">
            <v>0.2553694733844212</v>
          </cell>
        </row>
        <row r="15">
          <cell r="B15" t="str">
            <v>Netherlands</v>
          </cell>
          <cell r="C15">
            <v>11761</v>
          </cell>
          <cell r="D15">
            <v>12166</v>
          </cell>
          <cell r="E15">
            <v>12402</v>
          </cell>
          <cell r="F15">
            <v>12738</v>
          </cell>
          <cell r="G15">
            <v>13170</v>
          </cell>
          <cell r="H15">
            <v>14161</v>
          </cell>
          <cell r="I15">
            <v>15070</v>
          </cell>
          <cell r="J15">
            <v>14873</v>
          </cell>
          <cell r="K15">
            <v>15287</v>
          </cell>
          <cell r="L15">
            <v>15320</v>
          </cell>
          <cell r="M15">
            <v>14973</v>
          </cell>
          <cell r="N15">
            <v>16069</v>
          </cell>
          <cell r="O15">
            <v>16490</v>
          </cell>
          <cell r="P15">
            <v>0.028564112034787037</v>
          </cell>
        </row>
        <row r="16">
          <cell r="B16" t="str">
            <v>Portugal</v>
          </cell>
          <cell r="C16">
            <v>4008</v>
          </cell>
          <cell r="D16">
            <v>4229</v>
          </cell>
          <cell r="E16">
            <v>5103</v>
          </cell>
          <cell r="F16">
            <v>4497</v>
          </cell>
          <cell r="G16">
            <v>4022</v>
          </cell>
          <cell r="H16">
            <v>4894</v>
          </cell>
          <cell r="I16">
            <v>3698</v>
          </cell>
          <cell r="J16">
            <v>3865</v>
          </cell>
          <cell r="K16">
            <v>4651</v>
          </cell>
          <cell r="L16">
            <v>6452</v>
          </cell>
          <cell r="M16">
            <v>5835</v>
          </cell>
          <cell r="N16">
            <v>5658</v>
          </cell>
          <cell r="O16">
            <v>6660</v>
          </cell>
          <cell r="P16">
            <v>0.043227138721711134</v>
          </cell>
        </row>
        <row r="17">
          <cell r="B17" t="str">
            <v>Spain</v>
          </cell>
          <cell r="C17">
            <v>16042</v>
          </cell>
          <cell r="D17">
            <v>16478</v>
          </cell>
          <cell r="E17">
            <v>19168</v>
          </cell>
          <cell r="F17">
            <v>16265</v>
          </cell>
          <cell r="G17">
            <v>16133</v>
          </cell>
          <cell r="H17">
            <v>16349</v>
          </cell>
          <cell r="I17">
            <v>15614</v>
          </cell>
          <cell r="J17">
            <v>19081</v>
          </cell>
          <cell r="K17">
            <v>18234</v>
          </cell>
          <cell r="L17">
            <v>22118</v>
          </cell>
          <cell r="M17">
            <v>23874</v>
          </cell>
          <cell r="N17">
            <v>21537</v>
          </cell>
          <cell r="O17">
            <v>25917</v>
          </cell>
          <cell r="P17">
            <v>0.04078378641432856</v>
          </cell>
        </row>
        <row r="18">
          <cell r="B18" t="str">
            <v>Sweden</v>
          </cell>
          <cell r="C18">
            <v>1201</v>
          </cell>
          <cell r="D18">
            <v>1665</v>
          </cell>
          <cell r="E18">
            <v>1849</v>
          </cell>
          <cell r="F18">
            <v>2106</v>
          </cell>
          <cell r="G18">
            <v>2383</v>
          </cell>
          <cell r="H18">
            <v>2463</v>
          </cell>
          <cell r="I18">
            <v>3501</v>
          </cell>
          <cell r="J18">
            <v>2372</v>
          </cell>
          <cell r="K18">
            <v>2618</v>
          </cell>
          <cell r="L18">
            <v>2467</v>
          </cell>
          <cell r="M18">
            <v>2182</v>
          </cell>
          <cell r="N18">
            <v>2533</v>
          </cell>
          <cell r="O18">
            <v>2846</v>
          </cell>
          <cell r="P18">
            <v>0.07454429819322339</v>
          </cell>
        </row>
        <row r="19">
          <cell r="B19" t="str">
            <v>United Kingdom</v>
          </cell>
          <cell r="C19">
            <v>52695</v>
          </cell>
          <cell r="D19">
            <v>52402</v>
          </cell>
          <cell r="E19">
            <v>50861</v>
          </cell>
          <cell r="F19">
            <v>46650</v>
          </cell>
          <cell r="G19">
            <v>46732</v>
          </cell>
          <cell r="H19">
            <v>46079</v>
          </cell>
          <cell r="I19">
            <v>46761</v>
          </cell>
          <cell r="J19">
            <v>44600</v>
          </cell>
          <cell r="K19">
            <v>47781</v>
          </cell>
          <cell r="L19">
            <v>45467</v>
          </cell>
          <cell r="M19">
            <v>48456</v>
          </cell>
          <cell r="N19">
            <v>50485</v>
          </cell>
          <cell r="O19">
            <v>49403</v>
          </cell>
          <cell r="P19">
            <v>-0.005361361598361869</v>
          </cell>
        </row>
        <row r="21">
          <cell r="B21" t="str">
            <v>Iceland</v>
          </cell>
          <cell r="C21">
            <v>592</v>
          </cell>
          <cell r="D21">
            <v>547</v>
          </cell>
          <cell r="E21">
            <v>549</v>
          </cell>
          <cell r="F21">
            <v>547</v>
          </cell>
          <cell r="G21">
            <v>539</v>
          </cell>
          <cell r="H21">
            <v>551</v>
          </cell>
          <cell r="I21">
            <v>661</v>
          </cell>
          <cell r="J21">
            <v>687</v>
          </cell>
          <cell r="K21">
            <v>770</v>
          </cell>
          <cell r="L21">
            <v>1067</v>
          </cell>
          <cell r="M21">
            <v>1109</v>
          </cell>
          <cell r="N21">
            <v>1245</v>
          </cell>
          <cell r="O21">
            <v>1247</v>
          </cell>
          <cell r="P21">
            <v>0.06405006413007452</v>
          </cell>
        </row>
        <row r="22">
          <cell r="B22" t="str">
            <v>Norway</v>
          </cell>
          <cell r="C22">
            <v>81</v>
          </cell>
          <cell r="D22">
            <v>87</v>
          </cell>
          <cell r="E22">
            <v>90</v>
          </cell>
          <cell r="F22">
            <v>92</v>
          </cell>
          <cell r="G22">
            <v>101</v>
          </cell>
          <cell r="H22">
            <v>108</v>
          </cell>
          <cell r="I22">
            <v>105</v>
          </cell>
          <cell r="J22">
            <v>105</v>
          </cell>
          <cell r="K22">
            <v>100</v>
          </cell>
          <cell r="L22">
            <v>72</v>
          </cell>
          <cell r="M22">
            <v>73</v>
          </cell>
          <cell r="N22">
            <v>82</v>
          </cell>
          <cell r="O22">
            <v>85</v>
          </cell>
          <cell r="P22">
            <v>0.004024920140077937</v>
          </cell>
        </row>
      </sheetData>
      <sheetData sheetId="12">
        <row r="4">
          <cell r="B4" t="str">
            <v>European Union</v>
          </cell>
          <cell r="C4">
            <v>4760</v>
          </cell>
          <cell r="D4">
            <v>4844</v>
          </cell>
          <cell r="E4">
            <v>5262</v>
          </cell>
          <cell r="F4">
            <v>5701</v>
          </cell>
          <cell r="G4">
            <v>5811</v>
          </cell>
          <cell r="H4">
            <v>6366</v>
          </cell>
          <cell r="I4">
            <v>7086</v>
          </cell>
          <cell r="J4">
            <v>7384</v>
          </cell>
          <cell r="K4">
            <v>7880</v>
          </cell>
          <cell r="L4">
            <v>8711</v>
          </cell>
          <cell r="M4">
            <v>8818</v>
          </cell>
          <cell r="N4">
            <v>8659</v>
          </cell>
          <cell r="O4">
            <v>9916</v>
          </cell>
          <cell r="P4">
            <v>0.06306739222696689</v>
          </cell>
        </row>
        <row r="5">
          <cell r="B5" t="str">
            <v>Austria</v>
          </cell>
          <cell r="C5">
            <v>58</v>
          </cell>
          <cell r="D5">
            <v>50</v>
          </cell>
          <cell r="E5">
            <v>54</v>
          </cell>
          <cell r="F5">
            <v>50</v>
          </cell>
          <cell r="G5">
            <v>53</v>
          </cell>
          <cell r="H5">
            <v>57</v>
          </cell>
          <cell r="I5">
            <v>64</v>
          </cell>
          <cell r="J5">
            <v>67</v>
          </cell>
          <cell r="K5">
            <v>66</v>
          </cell>
          <cell r="L5">
            <v>72</v>
          </cell>
          <cell r="M5">
            <v>73</v>
          </cell>
          <cell r="N5">
            <v>90</v>
          </cell>
          <cell r="O5">
            <v>104</v>
          </cell>
          <cell r="P5">
            <v>0.04986577645391477</v>
          </cell>
        </row>
        <row r="6">
          <cell r="B6" t="str">
            <v>Belgium</v>
          </cell>
          <cell r="C6">
            <v>277</v>
          </cell>
          <cell r="D6">
            <v>284</v>
          </cell>
          <cell r="E6">
            <v>295</v>
          </cell>
          <cell r="F6">
            <v>308</v>
          </cell>
          <cell r="G6">
            <v>295</v>
          </cell>
          <cell r="H6">
            <v>323</v>
          </cell>
          <cell r="I6">
            <v>319</v>
          </cell>
          <cell r="J6">
            <v>338</v>
          </cell>
          <cell r="K6">
            <v>320</v>
          </cell>
          <cell r="L6">
            <v>317</v>
          </cell>
          <cell r="M6">
            <v>339</v>
          </cell>
          <cell r="N6">
            <v>139</v>
          </cell>
          <cell r="O6">
            <v>384</v>
          </cell>
          <cell r="P6">
            <v>0.02759256802610488</v>
          </cell>
        </row>
        <row r="7">
          <cell r="B7" t="str">
            <v>Denmark</v>
          </cell>
          <cell r="C7">
            <v>17</v>
          </cell>
          <cell r="D7">
            <v>63</v>
          </cell>
          <cell r="E7">
            <v>95</v>
          </cell>
          <cell r="F7">
            <v>159</v>
          </cell>
          <cell r="G7">
            <v>173</v>
          </cell>
          <cell r="H7">
            <v>213</v>
          </cell>
          <cell r="I7">
            <v>286</v>
          </cell>
          <cell r="J7">
            <v>318</v>
          </cell>
          <cell r="K7">
            <v>334</v>
          </cell>
          <cell r="L7">
            <v>349</v>
          </cell>
          <cell r="M7">
            <v>343</v>
          </cell>
          <cell r="N7">
            <v>432</v>
          </cell>
          <cell r="O7">
            <v>562</v>
          </cell>
          <cell r="P7">
            <v>0.3384658127036453</v>
          </cell>
        </row>
        <row r="8">
          <cell r="B8" t="str">
            <v>Finland</v>
          </cell>
          <cell r="C8">
            <v>72</v>
          </cell>
          <cell r="D8">
            <v>90</v>
          </cell>
          <cell r="E8">
            <v>87</v>
          </cell>
          <cell r="F8">
            <v>99</v>
          </cell>
          <cell r="G8">
            <v>124</v>
          </cell>
          <cell r="H8">
            <v>149</v>
          </cell>
          <cell r="I8">
            <v>208</v>
          </cell>
          <cell r="J8">
            <v>293</v>
          </cell>
          <cell r="K8">
            <v>296</v>
          </cell>
          <cell r="L8">
            <v>321</v>
          </cell>
          <cell r="M8">
            <v>452</v>
          </cell>
          <cell r="N8">
            <v>520</v>
          </cell>
          <cell r="O8">
            <v>691</v>
          </cell>
          <cell r="P8">
            <v>0.20738412844790366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#DIV/0!</v>
          </cell>
        </row>
        <row r="10">
          <cell r="B10" t="str">
            <v>Germany</v>
          </cell>
          <cell r="C10">
            <v>1153</v>
          </cell>
          <cell r="D10">
            <v>1122</v>
          </cell>
          <cell r="E10">
            <v>1193</v>
          </cell>
          <cell r="F10">
            <v>1203</v>
          </cell>
          <cell r="G10">
            <v>1231</v>
          </cell>
          <cell r="H10">
            <v>1248</v>
          </cell>
          <cell r="I10">
            <v>1342</v>
          </cell>
          <cell r="J10">
            <v>1281</v>
          </cell>
          <cell r="K10">
            <v>1389</v>
          </cell>
          <cell r="L10">
            <v>1707</v>
          </cell>
          <cell r="M10">
            <v>1816</v>
          </cell>
          <cell r="N10">
            <v>1967</v>
          </cell>
          <cell r="O10">
            <v>1965</v>
          </cell>
          <cell r="P10">
            <v>0.045428745103359036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2771</v>
          </cell>
          <cell r="D13">
            <v>2739</v>
          </cell>
          <cell r="E13">
            <v>2978</v>
          </cell>
          <cell r="F13">
            <v>3158</v>
          </cell>
          <cell r="G13">
            <v>2947</v>
          </cell>
          <cell r="H13">
            <v>2971</v>
          </cell>
          <cell r="I13">
            <v>3287</v>
          </cell>
          <cell r="J13">
            <v>3455</v>
          </cell>
          <cell r="K13">
            <v>3756</v>
          </cell>
          <cell r="L13">
            <v>3962</v>
          </cell>
          <cell r="M13">
            <v>3227</v>
          </cell>
          <cell r="N13">
            <v>3381</v>
          </cell>
          <cell r="O13">
            <v>3745</v>
          </cell>
          <cell r="P13">
            <v>0.025418798034006373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27</v>
          </cell>
          <cell r="P14">
            <v>0.00643403011000343</v>
          </cell>
        </row>
        <row r="15">
          <cell r="B15" t="str">
            <v>Netherlands</v>
          </cell>
          <cell r="C15">
            <v>5</v>
          </cell>
          <cell r="D15">
            <v>9</v>
          </cell>
          <cell r="E15">
            <v>12</v>
          </cell>
          <cell r="F15">
            <v>21</v>
          </cell>
          <cell r="G15">
            <v>32</v>
          </cell>
          <cell r="H15">
            <v>34</v>
          </cell>
          <cell r="I15">
            <v>43</v>
          </cell>
          <cell r="J15">
            <v>42</v>
          </cell>
          <cell r="K15">
            <v>40</v>
          </cell>
          <cell r="L15">
            <v>37</v>
          </cell>
          <cell r="M15">
            <v>91</v>
          </cell>
          <cell r="N15">
            <v>155</v>
          </cell>
          <cell r="O15">
            <v>282</v>
          </cell>
          <cell r="P15">
            <v>0.3993937351973742</v>
          </cell>
        </row>
        <row r="16">
          <cell r="B16" t="str">
            <v>Portugal</v>
          </cell>
          <cell r="C16">
            <v>3</v>
          </cell>
          <cell r="D16">
            <v>4</v>
          </cell>
          <cell r="E16">
            <v>4</v>
          </cell>
          <cell r="F16">
            <v>4</v>
          </cell>
          <cell r="G16">
            <v>37</v>
          </cell>
          <cell r="H16">
            <v>37</v>
          </cell>
          <cell r="I16">
            <v>42</v>
          </cell>
          <cell r="J16">
            <v>45</v>
          </cell>
          <cell r="K16">
            <v>51</v>
          </cell>
          <cell r="L16">
            <v>129</v>
          </cell>
          <cell r="M16">
            <v>227</v>
          </cell>
          <cell r="N16">
            <v>73</v>
          </cell>
          <cell r="O16">
            <v>75</v>
          </cell>
          <cell r="P16">
            <v>0.3076604860118306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286</v>
          </cell>
          <cell r="O17">
            <v>368</v>
          </cell>
          <cell r="P17">
            <v>0.08582691934887166</v>
          </cell>
        </row>
        <row r="18">
          <cell r="B18" t="str">
            <v>Sweden</v>
          </cell>
          <cell r="C18">
            <v>242</v>
          </cell>
          <cell r="D18">
            <v>319</v>
          </cell>
          <cell r="E18">
            <v>353</v>
          </cell>
          <cell r="F18">
            <v>474</v>
          </cell>
          <cell r="G18">
            <v>614</v>
          </cell>
          <cell r="H18">
            <v>863</v>
          </cell>
          <cell r="I18">
            <v>997</v>
          </cell>
          <cell r="J18">
            <v>986</v>
          </cell>
          <cell r="K18">
            <v>1023</v>
          </cell>
          <cell r="L18">
            <v>1102</v>
          </cell>
          <cell r="M18">
            <v>1194</v>
          </cell>
          <cell r="N18">
            <v>1426</v>
          </cell>
          <cell r="O18">
            <v>1455</v>
          </cell>
          <cell r="P18">
            <v>0.16123638632973836</v>
          </cell>
        </row>
        <row r="19">
          <cell r="B19" t="str">
            <v>United Kingdom</v>
          </cell>
          <cell r="C19">
            <v>0</v>
          </cell>
          <cell r="D19">
            <v>1</v>
          </cell>
          <cell r="E19">
            <v>15</v>
          </cell>
          <cell r="F19">
            <v>49</v>
          </cell>
          <cell r="G19">
            <v>96</v>
          </cell>
          <cell r="H19">
            <v>112</v>
          </cell>
          <cell r="I19">
            <v>110</v>
          </cell>
          <cell r="J19">
            <v>116</v>
          </cell>
          <cell r="K19">
            <v>123</v>
          </cell>
          <cell r="L19">
            <v>162</v>
          </cell>
          <cell r="M19">
            <v>327</v>
          </cell>
          <cell r="N19">
            <v>139</v>
          </cell>
          <cell r="O19">
            <v>193</v>
          </cell>
          <cell r="P19" t="e">
            <v>#DIV/0!</v>
          </cell>
        </row>
        <row r="21">
          <cell r="B21" t="str">
            <v>Iceland</v>
          </cell>
          <cell r="C21">
            <v>591</v>
          </cell>
          <cell r="D21">
            <v>546</v>
          </cell>
          <cell r="E21">
            <v>548</v>
          </cell>
          <cell r="F21">
            <v>546</v>
          </cell>
          <cell r="G21">
            <v>538</v>
          </cell>
          <cell r="H21">
            <v>549</v>
          </cell>
          <cell r="I21">
            <v>660</v>
          </cell>
          <cell r="J21">
            <v>686</v>
          </cell>
          <cell r="K21">
            <v>769</v>
          </cell>
          <cell r="L21">
            <v>1066</v>
          </cell>
          <cell r="M21">
            <v>1108</v>
          </cell>
          <cell r="N21">
            <v>1245</v>
          </cell>
          <cell r="O21">
            <v>1246</v>
          </cell>
          <cell r="P21">
            <v>0.06412883966045935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55</v>
          </cell>
          <cell r="M22">
            <v>57</v>
          </cell>
          <cell r="N22">
            <v>52</v>
          </cell>
          <cell r="O22">
            <v>57</v>
          </cell>
          <cell r="P22">
            <v>-0.013379796639552688</v>
          </cell>
        </row>
      </sheetData>
      <sheetData sheetId="13">
        <row r="4">
          <cell r="B4" t="str">
            <v>European Union</v>
          </cell>
          <cell r="C4">
            <v>4485</v>
          </cell>
          <cell r="D4">
            <v>4822</v>
          </cell>
          <cell r="E4">
            <v>5522</v>
          </cell>
          <cell r="F4">
            <v>6098</v>
          </cell>
          <cell r="G4">
            <v>6696</v>
          </cell>
          <cell r="H4">
            <v>8271</v>
          </cell>
          <cell r="I4">
            <v>9262</v>
          </cell>
          <cell r="J4">
            <v>9862</v>
          </cell>
          <cell r="K4">
            <v>10460</v>
          </cell>
          <cell r="L4">
            <v>11471</v>
          </cell>
          <cell r="M4">
            <v>12599</v>
          </cell>
          <cell r="N4">
            <v>13066</v>
          </cell>
          <cell r="O4">
            <v>14447</v>
          </cell>
          <cell r="P4">
            <v>0.10238831735120724</v>
          </cell>
        </row>
        <row r="5">
          <cell r="B5" t="str">
            <v>Austria</v>
          </cell>
          <cell r="C5">
            <v>193</v>
          </cell>
          <cell r="D5">
            <v>206</v>
          </cell>
          <cell r="E5">
            <v>221</v>
          </cell>
          <cell r="F5">
            <v>328</v>
          </cell>
          <cell r="G5">
            <v>412</v>
          </cell>
          <cell r="H5">
            <v>403</v>
          </cell>
          <cell r="I5">
            <v>407</v>
          </cell>
          <cell r="J5">
            <v>463</v>
          </cell>
          <cell r="K5">
            <v>389</v>
          </cell>
          <cell r="L5">
            <v>446</v>
          </cell>
          <cell r="M5">
            <v>378</v>
          </cell>
          <cell r="N5">
            <v>378</v>
          </cell>
          <cell r="O5">
            <v>456</v>
          </cell>
          <cell r="P5">
            <v>0.07427951511391884</v>
          </cell>
        </row>
        <row r="6">
          <cell r="B6" t="str">
            <v>Belgium</v>
          </cell>
          <cell r="C6">
            <v>310</v>
          </cell>
          <cell r="D6">
            <v>326</v>
          </cell>
          <cell r="E6">
            <v>335</v>
          </cell>
          <cell r="F6">
            <v>315</v>
          </cell>
          <cell r="G6">
            <v>300</v>
          </cell>
          <cell r="H6">
            <v>337</v>
          </cell>
          <cell r="I6">
            <v>332</v>
          </cell>
          <cell r="J6">
            <v>348</v>
          </cell>
          <cell r="K6">
            <v>330</v>
          </cell>
          <cell r="L6">
            <v>338</v>
          </cell>
          <cell r="M6">
            <v>356</v>
          </cell>
          <cell r="N6">
            <v>337</v>
          </cell>
          <cell r="O6">
            <v>421</v>
          </cell>
          <cell r="P6">
            <v>0.025833081260711932</v>
          </cell>
        </row>
        <row r="7">
          <cell r="B7" t="str">
            <v>Denmark</v>
          </cell>
          <cell r="C7">
            <v>64</v>
          </cell>
          <cell r="D7">
            <v>142</v>
          </cell>
          <cell r="E7">
            <v>207</v>
          </cell>
          <cell r="F7">
            <v>292</v>
          </cell>
          <cell r="G7">
            <v>316</v>
          </cell>
          <cell r="H7">
            <v>378</v>
          </cell>
          <cell r="I7">
            <v>492</v>
          </cell>
          <cell r="J7">
            <v>518</v>
          </cell>
          <cell r="K7">
            <v>563</v>
          </cell>
          <cell r="L7">
            <v>658</v>
          </cell>
          <cell r="M7">
            <v>701</v>
          </cell>
          <cell r="N7">
            <v>785</v>
          </cell>
          <cell r="O7">
            <v>893</v>
          </cell>
          <cell r="P7">
            <v>0.24563066280035306</v>
          </cell>
        </row>
        <row r="8">
          <cell r="B8" t="str">
            <v>Finland</v>
          </cell>
          <cell r="C8">
            <v>926</v>
          </cell>
          <cell r="D8">
            <v>861</v>
          </cell>
          <cell r="E8">
            <v>747</v>
          </cell>
          <cell r="F8">
            <v>885</v>
          </cell>
          <cell r="G8">
            <v>970</v>
          </cell>
          <cell r="H8">
            <v>996</v>
          </cell>
          <cell r="I8">
            <v>1058</v>
          </cell>
          <cell r="J8">
            <v>1269</v>
          </cell>
          <cell r="K8">
            <v>1319</v>
          </cell>
          <cell r="L8">
            <v>1415</v>
          </cell>
          <cell r="M8">
            <v>1436</v>
          </cell>
          <cell r="N8">
            <v>1486</v>
          </cell>
          <cell r="O8">
            <v>1802</v>
          </cell>
          <cell r="P8">
            <v>0.0570494794042411</v>
          </cell>
        </row>
        <row r="9">
          <cell r="B9" t="str">
            <v>France</v>
          </cell>
          <cell r="C9">
            <v>226</v>
          </cell>
          <cell r="D9">
            <v>247</v>
          </cell>
          <cell r="E9">
            <v>254</v>
          </cell>
          <cell r="F9">
            <v>243</v>
          </cell>
          <cell r="G9">
            <v>267</v>
          </cell>
          <cell r="H9">
            <v>1224</v>
          </cell>
          <cell r="I9">
            <v>1379</v>
          </cell>
          <cell r="J9">
            <v>1302</v>
          </cell>
          <cell r="K9">
            <v>1326</v>
          </cell>
          <cell r="L9">
            <v>1305</v>
          </cell>
          <cell r="M9">
            <v>1532</v>
          </cell>
          <cell r="N9">
            <v>1561</v>
          </cell>
          <cell r="O9">
            <v>1641</v>
          </cell>
          <cell r="P9">
            <v>0.17964141612032192</v>
          </cell>
        </row>
        <row r="10">
          <cell r="B10" t="str">
            <v>Germany</v>
          </cell>
          <cell r="C10">
            <v>1334</v>
          </cell>
          <cell r="D10">
            <v>1422</v>
          </cell>
          <cell r="E10">
            <v>1679</v>
          </cell>
          <cell r="F10">
            <v>1698</v>
          </cell>
          <cell r="G10">
            <v>1740</v>
          </cell>
          <cell r="H10">
            <v>1765</v>
          </cell>
          <cell r="I10">
            <v>1907</v>
          </cell>
          <cell r="J10">
            <v>1806</v>
          </cell>
          <cell r="K10">
            <v>2014</v>
          </cell>
          <cell r="L10">
            <v>2081</v>
          </cell>
          <cell r="M10">
            <v>2146</v>
          </cell>
          <cell r="N10">
            <v>2125</v>
          </cell>
          <cell r="O10">
            <v>2122</v>
          </cell>
          <cell r="P10">
            <v>0.03943929089342779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31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25</v>
          </cell>
          <cell r="D13">
            <v>38</v>
          </cell>
          <cell r="E13">
            <v>48</v>
          </cell>
          <cell r="F13">
            <v>52</v>
          </cell>
          <cell r="G13">
            <v>60</v>
          </cell>
          <cell r="H13">
            <v>77</v>
          </cell>
          <cell r="I13">
            <v>123</v>
          </cell>
          <cell r="J13">
            <v>178</v>
          </cell>
          <cell r="K13">
            <v>244</v>
          </cell>
          <cell r="L13">
            <v>324</v>
          </cell>
          <cell r="M13">
            <v>337</v>
          </cell>
          <cell r="N13">
            <v>410</v>
          </cell>
          <cell r="O13">
            <v>498</v>
          </cell>
          <cell r="P13">
            <v>0.2831401994181797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27</v>
          </cell>
          <cell r="F14">
            <v>26</v>
          </cell>
          <cell r="G14">
            <v>25</v>
          </cell>
          <cell r="H14">
            <v>24</v>
          </cell>
          <cell r="I14">
            <v>19</v>
          </cell>
          <cell r="J14">
            <v>24</v>
          </cell>
          <cell r="K14">
            <v>24</v>
          </cell>
          <cell r="L14">
            <v>20</v>
          </cell>
          <cell r="M14">
            <v>28</v>
          </cell>
          <cell r="N14">
            <v>30</v>
          </cell>
          <cell r="O14">
            <v>29</v>
          </cell>
          <cell r="P14">
            <v>0.012445137919713467</v>
          </cell>
        </row>
        <row r="15">
          <cell r="B15" t="str">
            <v>Netherlands</v>
          </cell>
          <cell r="C15">
            <v>456</v>
          </cell>
          <cell r="D15">
            <v>490</v>
          </cell>
          <cell r="E15">
            <v>495</v>
          </cell>
          <cell r="F15">
            <v>502</v>
          </cell>
          <cell r="G15">
            <v>540</v>
          </cell>
          <cell r="H15">
            <v>566</v>
          </cell>
          <cell r="I15">
            <v>854</v>
          </cell>
          <cell r="J15">
            <v>1027</v>
          </cell>
          <cell r="K15">
            <v>1076</v>
          </cell>
          <cell r="L15">
            <v>1160</v>
          </cell>
          <cell r="M15">
            <v>1220</v>
          </cell>
          <cell r="N15">
            <v>1302</v>
          </cell>
          <cell r="O15">
            <v>1413</v>
          </cell>
          <cell r="P15">
            <v>0.09883236657404315</v>
          </cell>
        </row>
        <row r="16">
          <cell r="B16" t="str">
            <v>Portugal</v>
          </cell>
          <cell r="C16">
            <v>149</v>
          </cell>
          <cell r="D16">
            <v>186</v>
          </cell>
          <cell r="E16">
            <v>146</v>
          </cell>
          <cell r="F16">
            <v>153</v>
          </cell>
          <cell r="G16">
            <v>139</v>
          </cell>
          <cell r="H16">
            <v>148</v>
          </cell>
          <cell r="I16">
            <v>141</v>
          </cell>
          <cell r="J16">
            <v>165</v>
          </cell>
          <cell r="K16">
            <v>157</v>
          </cell>
          <cell r="L16">
            <v>242</v>
          </cell>
          <cell r="M16">
            <v>356</v>
          </cell>
          <cell r="N16">
            <v>178</v>
          </cell>
          <cell r="O16">
            <v>374</v>
          </cell>
          <cell r="P16">
            <v>0.07970996875574676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714</v>
          </cell>
          <cell r="O17">
            <v>763</v>
          </cell>
          <cell r="P17">
            <v>0.15385259441876853</v>
          </cell>
        </row>
        <row r="18">
          <cell r="B18" t="str">
            <v>Sweden</v>
          </cell>
          <cell r="C18">
            <v>427</v>
          </cell>
          <cell r="D18">
            <v>504</v>
          </cell>
          <cell r="E18">
            <v>896</v>
          </cell>
          <cell r="F18">
            <v>1029</v>
          </cell>
          <cell r="G18">
            <v>1174</v>
          </cell>
          <cell r="H18">
            <v>1398</v>
          </cell>
          <cell r="I18">
            <v>1513</v>
          </cell>
          <cell r="J18">
            <v>1548</v>
          </cell>
          <cell r="K18">
            <v>1587</v>
          </cell>
          <cell r="L18">
            <v>1777</v>
          </cell>
          <cell r="M18">
            <v>1996</v>
          </cell>
          <cell r="N18">
            <v>2190</v>
          </cell>
          <cell r="O18">
            <v>2332</v>
          </cell>
          <cell r="P18">
            <v>0.1519714679012465</v>
          </cell>
        </row>
        <row r="19">
          <cell r="B19" t="str">
            <v>United Kingdom</v>
          </cell>
          <cell r="C19">
            <v>212</v>
          </cell>
          <cell r="D19">
            <v>237</v>
          </cell>
          <cell r="E19">
            <v>318</v>
          </cell>
          <cell r="F19">
            <v>425</v>
          </cell>
          <cell r="G19">
            <v>569</v>
          </cell>
          <cell r="H19">
            <v>620</v>
          </cell>
          <cell r="I19">
            <v>668</v>
          </cell>
          <cell r="J19">
            <v>794</v>
          </cell>
          <cell r="K19">
            <v>972</v>
          </cell>
          <cell r="L19">
            <v>1169</v>
          </cell>
          <cell r="M19">
            <v>1410</v>
          </cell>
          <cell r="N19">
            <v>1516</v>
          </cell>
          <cell r="O19">
            <v>1637</v>
          </cell>
          <cell r="P19">
            <v>0.18570340819248643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61</v>
          </cell>
          <cell r="M22">
            <v>86</v>
          </cell>
          <cell r="N22">
            <v>81</v>
          </cell>
          <cell r="O22">
            <v>84</v>
          </cell>
          <cell r="P22">
            <v>0.019022344245644085</v>
          </cell>
        </row>
      </sheetData>
      <sheetData sheetId="14">
        <row r="4">
          <cell r="B4" t="str">
            <v>European Union</v>
          </cell>
          <cell r="C4">
            <v>1987</v>
          </cell>
          <cell r="D4">
            <v>2104</v>
          </cell>
          <cell r="E4">
            <v>2283</v>
          </cell>
          <cell r="F4">
            <v>2543</v>
          </cell>
          <cell r="G4">
            <v>2836</v>
          </cell>
          <cell r="H4">
            <v>3374</v>
          </cell>
          <cell r="I4">
            <v>3810</v>
          </cell>
          <cell r="J4">
            <v>3982</v>
          </cell>
          <cell r="K4">
            <v>4206</v>
          </cell>
          <cell r="L4">
            <v>4855</v>
          </cell>
          <cell r="M4">
            <v>5879</v>
          </cell>
          <cell r="N4">
            <v>5624</v>
          </cell>
          <cell r="O4">
            <v>6609</v>
          </cell>
          <cell r="P4">
            <v>0.10533729500794609</v>
          </cell>
        </row>
        <row r="5">
          <cell r="B5" t="str">
            <v>Austria</v>
          </cell>
          <cell r="C5">
            <v>58</v>
          </cell>
          <cell r="D5">
            <v>50</v>
          </cell>
          <cell r="E5">
            <v>54</v>
          </cell>
          <cell r="F5">
            <v>50</v>
          </cell>
          <cell r="G5">
            <v>53</v>
          </cell>
          <cell r="H5">
            <v>57</v>
          </cell>
          <cell r="I5">
            <v>64</v>
          </cell>
          <cell r="J5">
            <v>67</v>
          </cell>
          <cell r="K5">
            <v>66</v>
          </cell>
          <cell r="L5">
            <v>72</v>
          </cell>
          <cell r="M5">
            <v>73</v>
          </cell>
          <cell r="N5">
            <v>90</v>
          </cell>
          <cell r="O5">
            <v>104</v>
          </cell>
          <cell r="P5">
            <v>0.04986577645391477</v>
          </cell>
        </row>
        <row r="6">
          <cell r="B6" t="str">
            <v>Belgium</v>
          </cell>
          <cell r="C6">
            <v>277</v>
          </cell>
          <cell r="D6">
            <v>284</v>
          </cell>
          <cell r="E6">
            <v>295</v>
          </cell>
          <cell r="F6">
            <v>308</v>
          </cell>
          <cell r="G6">
            <v>295</v>
          </cell>
          <cell r="H6">
            <v>323</v>
          </cell>
          <cell r="I6">
            <v>319</v>
          </cell>
          <cell r="J6">
            <v>338</v>
          </cell>
          <cell r="K6">
            <v>320</v>
          </cell>
          <cell r="L6">
            <v>317</v>
          </cell>
          <cell r="M6">
            <v>339</v>
          </cell>
          <cell r="N6">
            <v>139</v>
          </cell>
          <cell r="O6">
            <v>384</v>
          </cell>
          <cell r="P6">
            <v>0.02759256802610488</v>
          </cell>
        </row>
        <row r="7">
          <cell r="B7" t="str">
            <v>Denmark</v>
          </cell>
          <cell r="C7">
            <v>17</v>
          </cell>
          <cell r="D7">
            <v>63</v>
          </cell>
          <cell r="E7">
            <v>95</v>
          </cell>
          <cell r="F7">
            <v>159</v>
          </cell>
          <cell r="G7">
            <v>173</v>
          </cell>
          <cell r="H7">
            <v>213</v>
          </cell>
          <cell r="I7">
            <v>286</v>
          </cell>
          <cell r="J7">
            <v>318</v>
          </cell>
          <cell r="K7">
            <v>334</v>
          </cell>
          <cell r="L7">
            <v>349</v>
          </cell>
          <cell r="M7">
            <v>343</v>
          </cell>
          <cell r="N7">
            <v>432</v>
          </cell>
          <cell r="O7">
            <v>562</v>
          </cell>
          <cell r="P7">
            <v>0.3384658127036453</v>
          </cell>
        </row>
        <row r="8">
          <cell r="B8" t="str">
            <v>Finland</v>
          </cell>
          <cell r="C8">
            <v>72</v>
          </cell>
          <cell r="D8">
            <v>90</v>
          </cell>
          <cell r="E8">
            <v>87</v>
          </cell>
          <cell r="F8">
            <v>99</v>
          </cell>
          <cell r="G8">
            <v>124</v>
          </cell>
          <cell r="H8">
            <v>149</v>
          </cell>
          <cell r="I8">
            <v>208</v>
          </cell>
          <cell r="J8">
            <v>293</v>
          </cell>
          <cell r="K8">
            <v>296</v>
          </cell>
          <cell r="L8">
            <v>321</v>
          </cell>
          <cell r="M8">
            <v>452</v>
          </cell>
          <cell r="N8">
            <v>520</v>
          </cell>
          <cell r="O8">
            <v>691</v>
          </cell>
          <cell r="P8">
            <v>0.20738412844790366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#DIV/0!</v>
          </cell>
        </row>
        <row r="10">
          <cell r="B10" t="str">
            <v>Germany</v>
          </cell>
          <cell r="C10">
            <v>1153</v>
          </cell>
          <cell r="D10">
            <v>1122</v>
          </cell>
          <cell r="E10">
            <v>1193</v>
          </cell>
          <cell r="F10">
            <v>1203</v>
          </cell>
          <cell r="G10">
            <v>1231</v>
          </cell>
          <cell r="H10">
            <v>1248</v>
          </cell>
          <cell r="I10">
            <v>1342</v>
          </cell>
          <cell r="J10">
            <v>1281</v>
          </cell>
          <cell r="K10">
            <v>1389</v>
          </cell>
          <cell r="L10">
            <v>1707</v>
          </cell>
          <cell r="M10">
            <v>1816</v>
          </cell>
          <cell r="N10">
            <v>1967</v>
          </cell>
          <cell r="O10">
            <v>1965</v>
          </cell>
          <cell r="P10">
            <v>0.045428745103359036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1</v>
          </cell>
          <cell r="D13">
            <v>3</v>
          </cell>
          <cell r="E13">
            <v>4</v>
          </cell>
          <cell r="F13">
            <v>5</v>
          </cell>
          <cell r="G13">
            <v>9</v>
          </cell>
          <cell r="H13">
            <v>16</v>
          </cell>
          <cell r="I13">
            <v>52</v>
          </cell>
          <cell r="J13">
            <v>98</v>
          </cell>
          <cell r="K13">
            <v>133</v>
          </cell>
          <cell r="L13">
            <v>176</v>
          </cell>
          <cell r="M13">
            <v>337</v>
          </cell>
          <cell r="N13">
            <v>410</v>
          </cell>
          <cell r="O13">
            <v>498</v>
          </cell>
          <cell r="P13">
            <v>0.6779117367924943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27</v>
          </cell>
          <cell r="P14">
            <v>0.00643403011000343</v>
          </cell>
        </row>
        <row r="15">
          <cell r="B15" t="str">
            <v>Netherlands</v>
          </cell>
          <cell r="C15">
            <v>5</v>
          </cell>
          <cell r="D15">
            <v>9</v>
          </cell>
          <cell r="E15">
            <v>12</v>
          </cell>
          <cell r="F15">
            <v>21</v>
          </cell>
          <cell r="G15">
            <v>32</v>
          </cell>
          <cell r="H15">
            <v>34</v>
          </cell>
          <cell r="I15">
            <v>43</v>
          </cell>
          <cell r="J15">
            <v>42</v>
          </cell>
          <cell r="K15">
            <v>40</v>
          </cell>
          <cell r="L15">
            <v>37</v>
          </cell>
          <cell r="M15">
            <v>91</v>
          </cell>
          <cell r="N15">
            <v>155</v>
          </cell>
          <cell r="O15">
            <v>282</v>
          </cell>
          <cell r="P15">
            <v>0.3993937351973742</v>
          </cell>
        </row>
        <row r="16">
          <cell r="B16" t="str">
            <v>Portugal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59</v>
          </cell>
          <cell r="M16">
            <v>178</v>
          </cell>
          <cell r="N16">
            <v>8</v>
          </cell>
          <cell r="O16">
            <v>15</v>
          </cell>
          <cell r="P16" t="e">
            <v>#DIV/0!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286</v>
          </cell>
          <cell r="O17">
            <v>368</v>
          </cell>
          <cell r="P17">
            <v>0.08582691934887166</v>
          </cell>
        </row>
        <row r="18">
          <cell r="B18" t="str">
            <v>Sweden</v>
          </cell>
          <cell r="C18">
            <v>242</v>
          </cell>
          <cell r="D18">
            <v>319</v>
          </cell>
          <cell r="E18">
            <v>353</v>
          </cell>
          <cell r="F18">
            <v>474</v>
          </cell>
          <cell r="G18">
            <v>614</v>
          </cell>
          <cell r="H18">
            <v>863</v>
          </cell>
          <cell r="I18">
            <v>997</v>
          </cell>
          <cell r="J18">
            <v>986</v>
          </cell>
          <cell r="K18">
            <v>1023</v>
          </cell>
          <cell r="L18">
            <v>1102</v>
          </cell>
          <cell r="M18">
            <v>1194</v>
          </cell>
          <cell r="N18">
            <v>1426</v>
          </cell>
          <cell r="O18">
            <v>1455</v>
          </cell>
          <cell r="P18">
            <v>0.16123638632973836</v>
          </cell>
        </row>
        <row r="19">
          <cell r="B19" t="str">
            <v>United Kingdom</v>
          </cell>
          <cell r="C19">
            <v>0</v>
          </cell>
          <cell r="D19">
            <v>1</v>
          </cell>
          <cell r="E19">
            <v>15</v>
          </cell>
          <cell r="F19">
            <v>49</v>
          </cell>
          <cell r="G19">
            <v>96</v>
          </cell>
          <cell r="H19">
            <v>112</v>
          </cell>
          <cell r="I19">
            <v>110</v>
          </cell>
          <cell r="J19">
            <v>116</v>
          </cell>
          <cell r="K19">
            <v>123</v>
          </cell>
          <cell r="L19">
            <v>162</v>
          </cell>
          <cell r="M19">
            <v>327</v>
          </cell>
          <cell r="N19">
            <v>139</v>
          </cell>
          <cell r="O19">
            <v>193</v>
          </cell>
          <cell r="P19" t="e">
            <v>#DIV/0!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55</v>
          </cell>
          <cell r="M22">
            <v>57</v>
          </cell>
          <cell r="N22">
            <v>52</v>
          </cell>
          <cell r="O22">
            <v>57</v>
          </cell>
          <cell r="P22">
            <v>-0.013379796639552688</v>
          </cell>
        </row>
      </sheetData>
      <sheetData sheetId="15">
        <row r="4">
          <cell r="B4" t="str">
            <v>European Union</v>
          </cell>
          <cell r="C4">
            <v>16161</v>
          </cell>
          <cell r="D4">
            <v>16989</v>
          </cell>
          <cell r="E4">
            <v>17290</v>
          </cell>
          <cell r="F4">
            <v>18812</v>
          </cell>
          <cell r="G4">
            <v>20754</v>
          </cell>
          <cell r="H4">
            <v>22999</v>
          </cell>
          <cell r="I4">
            <v>25143</v>
          </cell>
          <cell r="J4">
            <v>27458</v>
          </cell>
          <cell r="K4">
            <v>30205</v>
          </cell>
          <cell r="L4">
            <v>35028</v>
          </cell>
          <cell r="M4">
            <v>39177</v>
          </cell>
          <cell r="N4">
            <v>42106</v>
          </cell>
          <cell r="O4">
            <v>47556</v>
          </cell>
          <cell r="P4">
            <v>0.09411109984873667</v>
          </cell>
        </row>
        <row r="5">
          <cell r="B5" t="str">
            <v>Austria</v>
          </cell>
          <cell r="C5">
            <v>1066</v>
          </cell>
          <cell r="D5">
            <v>1093</v>
          </cell>
          <cell r="E5">
            <v>1102</v>
          </cell>
          <cell r="F5">
            <v>1037</v>
          </cell>
          <cell r="G5">
            <v>1097</v>
          </cell>
          <cell r="H5">
            <v>1155</v>
          </cell>
          <cell r="I5">
            <v>1464</v>
          </cell>
          <cell r="J5">
            <v>1565</v>
          </cell>
          <cell r="K5">
            <v>1700</v>
          </cell>
          <cell r="L5">
            <v>1594</v>
          </cell>
          <cell r="M5">
            <v>1618</v>
          </cell>
          <cell r="N5">
            <v>1823</v>
          </cell>
          <cell r="O5">
            <v>1568</v>
          </cell>
          <cell r="P5">
            <v>0.03267993275496894</v>
          </cell>
        </row>
        <row r="6">
          <cell r="B6" t="str">
            <v>Belgium</v>
          </cell>
          <cell r="C6">
            <v>492</v>
          </cell>
          <cell r="D6">
            <v>535</v>
          </cell>
          <cell r="E6">
            <v>527</v>
          </cell>
          <cell r="F6">
            <v>522</v>
          </cell>
          <cell r="G6">
            <v>518</v>
          </cell>
          <cell r="H6">
            <v>601</v>
          </cell>
          <cell r="I6">
            <v>610</v>
          </cell>
          <cell r="J6">
            <v>549</v>
          </cell>
          <cell r="K6">
            <v>529</v>
          </cell>
          <cell r="L6">
            <v>828</v>
          </cell>
          <cell r="M6">
            <v>860</v>
          </cell>
          <cell r="N6">
            <v>945</v>
          </cell>
          <cell r="O6">
            <v>1655</v>
          </cell>
          <cell r="P6">
            <v>0.10637598722217279</v>
          </cell>
        </row>
        <row r="7">
          <cell r="B7" t="str">
            <v>Denmark</v>
          </cell>
          <cell r="C7">
            <v>141</v>
          </cell>
          <cell r="D7">
            <v>285</v>
          </cell>
          <cell r="E7">
            <v>465</v>
          </cell>
          <cell r="F7">
            <v>602</v>
          </cell>
          <cell r="G7">
            <v>803</v>
          </cell>
          <cell r="H7">
            <v>884</v>
          </cell>
          <cell r="I7">
            <v>1155</v>
          </cell>
          <cell r="J7">
            <v>1326</v>
          </cell>
          <cell r="K7">
            <v>1455</v>
          </cell>
          <cell r="L7">
            <v>1799</v>
          </cell>
          <cell r="M7">
            <v>1755</v>
          </cell>
          <cell r="N7">
            <v>2110</v>
          </cell>
          <cell r="O7">
            <v>2447</v>
          </cell>
          <cell r="P7">
            <v>0.2684827667388652</v>
          </cell>
        </row>
        <row r="8">
          <cell r="B8" t="str">
            <v>Finland</v>
          </cell>
          <cell r="C8">
            <v>5029</v>
          </cell>
          <cell r="D8">
            <v>5082</v>
          </cell>
          <cell r="E8">
            <v>4586</v>
          </cell>
          <cell r="F8">
            <v>5541</v>
          </cell>
          <cell r="G8">
            <v>6124</v>
          </cell>
          <cell r="H8">
            <v>6637</v>
          </cell>
          <cell r="I8">
            <v>6723</v>
          </cell>
          <cell r="J8">
            <v>7143</v>
          </cell>
          <cell r="K8">
            <v>6696</v>
          </cell>
          <cell r="L8">
            <v>8363</v>
          </cell>
          <cell r="M8">
            <v>8557</v>
          </cell>
          <cell r="N8">
            <v>8411</v>
          </cell>
          <cell r="O8">
            <v>9740</v>
          </cell>
          <cell r="P8">
            <v>0.05663042096341209</v>
          </cell>
        </row>
        <row r="9">
          <cell r="B9" t="str">
            <v>France</v>
          </cell>
          <cell r="C9">
            <v>852</v>
          </cell>
          <cell r="D9">
            <v>872</v>
          </cell>
          <cell r="E9">
            <v>1225</v>
          </cell>
          <cell r="F9">
            <v>1305</v>
          </cell>
          <cell r="G9">
            <v>1391</v>
          </cell>
          <cell r="H9">
            <v>1632</v>
          </cell>
          <cell r="I9">
            <v>1961</v>
          </cell>
          <cell r="J9">
            <v>2169</v>
          </cell>
          <cell r="K9">
            <v>2210</v>
          </cell>
          <cell r="L9">
            <v>2770</v>
          </cell>
          <cell r="M9">
            <v>3290</v>
          </cell>
          <cell r="N9">
            <v>3608</v>
          </cell>
          <cell r="O9">
            <v>3515</v>
          </cell>
          <cell r="P9">
            <v>0.125357417658859</v>
          </cell>
        </row>
        <row r="10">
          <cell r="B10" t="str">
            <v>Germany</v>
          </cell>
          <cell r="C10">
            <v>3264</v>
          </cell>
          <cell r="D10">
            <v>3398</v>
          </cell>
          <cell r="E10">
            <v>3386</v>
          </cell>
          <cell r="F10">
            <v>3168</v>
          </cell>
          <cell r="G10">
            <v>3615</v>
          </cell>
          <cell r="H10">
            <v>3784</v>
          </cell>
          <cell r="I10">
            <v>4034</v>
          </cell>
          <cell r="J10">
            <v>3391</v>
          </cell>
          <cell r="K10">
            <v>4785</v>
          </cell>
          <cell r="L10">
            <v>5251</v>
          </cell>
          <cell r="M10">
            <v>6175</v>
          </cell>
          <cell r="N10">
            <v>5250</v>
          </cell>
          <cell r="O10">
            <v>7688</v>
          </cell>
          <cell r="P10">
            <v>0.07400244169935744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27</v>
          </cell>
          <cell r="J12">
            <v>27</v>
          </cell>
          <cell r="K12">
            <v>85</v>
          </cell>
          <cell r="L12">
            <v>91</v>
          </cell>
          <cell r="M12">
            <v>96</v>
          </cell>
          <cell r="N12">
            <v>97</v>
          </cell>
          <cell r="O12">
            <v>82</v>
          </cell>
          <cell r="P12" t="e">
            <v>#DIV/0!</v>
          </cell>
        </row>
        <row r="13">
          <cell r="B13" t="str">
            <v>Italy</v>
          </cell>
          <cell r="C13">
            <v>166</v>
          </cell>
          <cell r="D13">
            <v>262</v>
          </cell>
          <cell r="E13">
            <v>254</v>
          </cell>
          <cell r="F13">
            <v>279</v>
          </cell>
          <cell r="G13">
            <v>285</v>
          </cell>
          <cell r="H13">
            <v>387</v>
          </cell>
          <cell r="I13">
            <v>604</v>
          </cell>
          <cell r="J13">
            <v>820</v>
          </cell>
          <cell r="K13">
            <v>1228</v>
          </cell>
          <cell r="L13">
            <v>1824</v>
          </cell>
          <cell r="M13">
            <v>1591</v>
          </cell>
          <cell r="N13">
            <v>2586</v>
          </cell>
          <cell r="O13">
            <v>2371</v>
          </cell>
          <cell r="P13">
            <v>0.2480594954856803</v>
          </cell>
        </row>
        <row r="14">
          <cell r="B14" t="str">
            <v>Luxembourg</v>
          </cell>
          <cell r="C14">
            <v>45</v>
          </cell>
          <cell r="D14">
            <v>50</v>
          </cell>
          <cell r="E14">
            <v>42</v>
          </cell>
          <cell r="F14">
            <v>50</v>
          </cell>
          <cell r="G14">
            <v>50</v>
          </cell>
          <cell r="H14">
            <v>53</v>
          </cell>
          <cell r="I14">
            <v>43</v>
          </cell>
          <cell r="J14">
            <v>46</v>
          </cell>
          <cell r="K14">
            <v>45</v>
          </cell>
          <cell r="L14">
            <v>50</v>
          </cell>
          <cell r="M14">
            <v>52</v>
          </cell>
          <cell r="N14">
            <v>59</v>
          </cell>
          <cell r="O14">
            <v>61</v>
          </cell>
          <cell r="P14">
            <v>0.025675015827444136</v>
          </cell>
        </row>
        <row r="15">
          <cell r="B15" t="str">
            <v>Netherlands</v>
          </cell>
          <cell r="C15">
            <v>1015</v>
          </cell>
          <cell r="D15">
            <v>1138</v>
          </cell>
          <cell r="E15">
            <v>1104</v>
          </cell>
          <cell r="F15">
            <v>1301</v>
          </cell>
          <cell r="G15">
            <v>1368</v>
          </cell>
          <cell r="H15">
            <v>1549</v>
          </cell>
          <cell r="I15">
            <v>2147</v>
          </cell>
          <cell r="J15">
            <v>2909</v>
          </cell>
          <cell r="K15">
            <v>3132</v>
          </cell>
          <cell r="L15">
            <v>2821</v>
          </cell>
          <cell r="M15">
            <v>3251</v>
          </cell>
          <cell r="N15">
            <v>3458</v>
          </cell>
          <cell r="O15">
            <v>3002</v>
          </cell>
          <cell r="P15">
            <v>0.09457465336966564</v>
          </cell>
        </row>
        <row r="16">
          <cell r="B16" t="str">
            <v>Portugal</v>
          </cell>
          <cell r="C16">
            <v>689</v>
          </cell>
          <cell r="D16">
            <v>808</v>
          </cell>
          <cell r="E16">
            <v>882</v>
          </cell>
          <cell r="F16">
            <v>901</v>
          </cell>
          <cell r="G16">
            <v>934</v>
          </cell>
          <cell r="H16">
            <v>988</v>
          </cell>
          <cell r="I16">
            <v>959</v>
          </cell>
          <cell r="J16">
            <v>1036</v>
          </cell>
          <cell r="K16">
            <v>1022</v>
          </cell>
          <cell r="L16">
            <v>1238</v>
          </cell>
          <cell r="M16">
            <v>1553</v>
          </cell>
          <cell r="N16">
            <v>1600</v>
          </cell>
          <cell r="O16">
            <v>1734</v>
          </cell>
          <cell r="P16">
            <v>0.07994711663718368</v>
          </cell>
        </row>
        <row r="17">
          <cell r="B17" t="str">
            <v>Spain</v>
          </cell>
          <cell r="C17">
            <v>601</v>
          </cell>
          <cell r="D17">
            <v>601</v>
          </cell>
          <cell r="E17">
            <v>639</v>
          </cell>
          <cell r="F17">
            <v>646</v>
          </cell>
          <cell r="G17">
            <v>754</v>
          </cell>
          <cell r="H17">
            <v>1205</v>
          </cell>
          <cell r="I17">
            <v>1344</v>
          </cell>
          <cell r="J17">
            <v>1392</v>
          </cell>
          <cell r="K17">
            <v>1641</v>
          </cell>
          <cell r="L17">
            <v>1774</v>
          </cell>
          <cell r="M17">
            <v>1824</v>
          </cell>
          <cell r="N17">
            <v>3294</v>
          </cell>
          <cell r="O17">
            <v>4454</v>
          </cell>
          <cell r="P17">
            <v>0.1816521379171845</v>
          </cell>
        </row>
        <row r="18">
          <cell r="B18" t="str">
            <v>Sweden</v>
          </cell>
          <cell r="C18">
            <v>2123</v>
          </cell>
          <cell r="D18">
            <v>2090</v>
          </cell>
          <cell r="E18">
            <v>2092</v>
          </cell>
          <cell r="F18">
            <v>2236</v>
          </cell>
          <cell r="G18">
            <v>2225</v>
          </cell>
          <cell r="H18">
            <v>2450</v>
          </cell>
          <cell r="I18">
            <v>2191</v>
          </cell>
          <cell r="J18">
            <v>2835</v>
          </cell>
          <cell r="K18">
            <v>2760</v>
          </cell>
          <cell r="L18">
            <v>2646</v>
          </cell>
          <cell r="M18">
            <v>4206</v>
          </cell>
          <cell r="N18">
            <v>3881</v>
          </cell>
          <cell r="O18">
            <v>3954</v>
          </cell>
          <cell r="P18">
            <v>0.05319120216100992</v>
          </cell>
        </row>
        <row r="19">
          <cell r="B19" t="str">
            <v>United Kingdom</v>
          </cell>
          <cell r="C19">
            <v>678</v>
          </cell>
          <cell r="D19">
            <v>775</v>
          </cell>
          <cell r="E19">
            <v>986</v>
          </cell>
          <cell r="F19">
            <v>1224</v>
          </cell>
          <cell r="G19">
            <v>1590</v>
          </cell>
          <cell r="H19">
            <v>1674</v>
          </cell>
          <cell r="I19">
            <v>1881</v>
          </cell>
          <cell r="J19">
            <v>2250</v>
          </cell>
          <cell r="K19">
            <v>2917</v>
          </cell>
          <cell r="L19">
            <v>3979</v>
          </cell>
          <cell r="M19">
            <v>4349</v>
          </cell>
          <cell r="N19">
            <v>4984</v>
          </cell>
          <cell r="O19">
            <v>5285</v>
          </cell>
          <cell r="P19">
            <v>0.18663715226175936</v>
          </cell>
        </row>
        <row r="21">
          <cell r="B21" t="str">
            <v>Iceland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#DIV/0!</v>
          </cell>
        </row>
        <row r="22">
          <cell r="B22" t="str">
            <v>Norway</v>
          </cell>
          <cell r="C22">
            <v>0.5</v>
          </cell>
          <cell r="D22">
            <v>0.5</v>
          </cell>
          <cell r="E22">
            <v>0.5</v>
          </cell>
          <cell r="F22">
            <v>0.5</v>
          </cell>
          <cell r="G22">
            <v>0.5</v>
          </cell>
          <cell r="H22">
            <v>313</v>
          </cell>
          <cell r="I22">
            <v>331</v>
          </cell>
          <cell r="J22">
            <v>266</v>
          </cell>
          <cell r="K22">
            <v>296</v>
          </cell>
          <cell r="L22">
            <v>112</v>
          </cell>
          <cell r="M22">
            <v>173</v>
          </cell>
          <cell r="N22">
            <v>190</v>
          </cell>
          <cell r="O22">
            <v>282</v>
          </cell>
          <cell r="P22">
            <v>0.6954042155031896</v>
          </cell>
        </row>
      </sheetData>
      <sheetData sheetId="16">
        <row r="4">
          <cell r="B4" t="str">
            <v>European Union</v>
          </cell>
          <cell r="C4">
            <v>3224</v>
          </cell>
          <cell r="D4">
            <v>3187</v>
          </cell>
          <cell r="E4">
            <v>3464</v>
          </cell>
          <cell r="F4">
            <v>3671</v>
          </cell>
          <cell r="G4">
            <v>3450</v>
          </cell>
          <cell r="H4">
            <v>3478</v>
          </cell>
          <cell r="I4">
            <v>3812</v>
          </cell>
          <cell r="J4">
            <v>3956</v>
          </cell>
          <cell r="K4">
            <v>4272</v>
          </cell>
          <cell r="L4">
            <v>4483</v>
          </cell>
          <cell r="M4">
            <v>4785</v>
          </cell>
          <cell r="N4">
            <v>4612</v>
          </cell>
          <cell r="O4">
            <v>4758</v>
          </cell>
          <cell r="P4">
            <v>0.03296542138464775</v>
          </cell>
        </row>
        <row r="5">
          <cell r="B5" t="str">
            <v>Austria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e">
            <v>#VALUE!</v>
          </cell>
        </row>
        <row r="6">
          <cell r="B6" t="str">
            <v>Belgium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e">
            <v>#VALUE!</v>
          </cell>
        </row>
        <row r="7">
          <cell r="B7" t="str">
            <v>Denmark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e">
            <v>#VALUE!</v>
          </cell>
        </row>
        <row r="8">
          <cell r="B8" t="str">
            <v>Finland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e">
            <v>#VALUE!</v>
          </cell>
        </row>
        <row r="9">
          <cell r="B9" t="str">
            <v>France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e">
            <v>#VALUE!</v>
          </cell>
        </row>
        <row r="10">
          <cell r="B10" t="str">
            <v>Germany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e">
            <v>#VALUE!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e">
            <v>#VALUE!</v>
          </cell>
        </row>
        <row r="13">
          <cell r="B13" t="str">
            <v>Italy</v>
          </cell>
          <cell r="C13">
            <v>3220</v>
          </cell>
          <cell r="D13">
            <v>3182</v>
          </cell>
          <cell r="E13">
            <v>3459</v>
          </cell>
          <cell r="F13">
            <v>3667</v>
          </cell>
          <cell r="G13">
            <v>3417</v>
          </cell>
          <cell r="H13">
            <v>3436</v>
          </cell>
          <cell r="I13">
            <v>3762</v>
          </cell>
          <cell r="J13">
            <v>3905</v>
          </cell>
          <cell r="K13">
            <v>4214</v>
          </cell>
          <cell r="L13">
            <v>4403</v>
          </cell>
          <cell r="M13">
            <v>4705</v>
          </cell>
          <cell r="N13">
            <v>4507</v>
          </cell>
          <cell r="O13">
            <v>4662</v>
          </cell>
          <cell r="P13">
            <v>0.03131903393254909</v>
          </cell>
        </row>
        <row r="14">
          <cell r="B14" t="str">
            <v>Luxembourg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e">
            <v>#VALUE!</v>
          </cell>
        </row>
        <row r="15">
          <cell r="B15" t="str">
            <v>Netherlands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e">
            <v>#VALUE!</v>
          </cell>
        </row>
        <row r="16">
          <cell r="B16" t="str">
            <v>Portugal</v>
          </cell>
          <cell r="C16">
            <v>4</v>
          </cell>
          <cell r="D16">
            <v>5</v>
          </cell>
          <cell r="E16">
            <v>5</v>
          </cell>
          <cell r="F16">
            <v>4</v>
          </cell>
          <cell r="G16">
            <v>33</v>
          </cell>
          <cell r="H16">
            <v>42</v>
          </cell>
          <cell r="I16">
            <v>50</v>
          </cell>
          <cell r="J16">
            <v>51</v>
          </cell>
          <cell r="K16">
            <v>58</v>
          </cell>
          <cell r="L16">
            <v>80</v>
          </cell>
          <cell r="M16">
            <v>80</v>
          </cell>
          <cell r="N16">
            <v>105</v>
          </cell>
          <cell r="O16">
            <v>96</v>
          </cell>
          <cell r="P16">
            <v>0.303219601435212</v>
          </cell>
        </row>
        <row r="17">
          <cell r="B17" t="str">
            <v>Spain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e">
            <v>#VALUE!</v>
          </cell>
        </row>
        <row r="18">
          <cell r="B18" t="str">
            <v>Sweden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e">
            <v>#VALUE!</v>
          </cell>
        </row>
        <row r="19">
          <cell r="B19" t="str">
            <v>United Kingdom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e">
            <v>#VALUE!</v>
          </cell>
        </row>
        <row r="21">
          <cell r="B21" t="str">
            <v>Iceland</v>
          </cell>
          <cell r="C21">
            <v>300</v>
          </cell>
          <cell r="D21">
            <v>283</v>
          </cell>
          <cell r="E21">
            <v>230</v>
          </cell>
          <cell r="F21">
            <v>256</v>
          </cell>
          <cell r="G21">
            <v>260</v>
          </cell>
          <cell r="H21">
            <v>290</v>
          </cell>
          <cell r="I21">
            <v>346</v>
          </cell>
          <cell r="J21">
            <v>375</v>
          </cell>
          <cell r="K21">
            <v>655</v>
          </cell>
          <cell r="L21">
            <v>1136</v>
          </cell>
          <cell r="M21">
            <v>1323</v>
          </cell>
          <cell r="N21">
            <v>1451</v>
          </cell>
          <cell r="O21">
            <v>1433</v>
          </cell>
          <cell r="P21">
            <v>0.13918365383758657</v>
          </cell>
        </row>
        <row r="22">
          <cell r="B22" t="str">
            <v>Norway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e">
            <v>#VALUE!</v>
          </cell>
        </row>
      </sheetData>
      <sheetData sheetId="17">
        <row r="4">
          <cell r="B4" t="str">
            <v>European Union</v>
          </cell>
          <cell r="C4">
            <v>1060039</v>
          </cell>
          <cell r="D4">
            <v>1183961</v>
          </cell>
          <cell r="E4">
            <v>1157588</v>
          </cell>
          <cell r="F4">
            <v>1123503</v>
          </cell>
          <cell r="G4">
            <v>1157057</v>
          </cell>
          <cell r="H4">
            <v>1200895</v>
          </cell>
          <cell r="I4">
            <v>1241374</v>
          </cell>
          <cell r="J4">
            <v>1238975</v>
          </cell>
          <cell r="K4">
            <v>1295650</v>
          </cell>
          <cell r="L4">
            <v>1318000</v>
          </cell>
          <cell r="M4">
            <v>1364721</v>
          </cell>
          <cell r="N4">
            <v>1382567</v>
          </cell>
          <cell r="O4">
            <v>1433766</v>
          </cell>
          <cell r="P4">
            <v>0.02548592226184976</v>
          </cell>
        </row>
        <row r="5">
          <cell r="B5" t="str">
            <v>Austria</v>
          </cell>
          <cell r="C5">
            <v>17787</v>
          </cell>
          <cell r="D5">
            <v>18739</v>
          </cell>
          <cell r="E5">
            <v>15081</v>
          </cell>
          <cell r="F5">
            <v>14656</v>
          </cell>
          <cell r="G5">
            <v>16416</v>
          </cell>
          <cell r="H5">
            <v>18111</v>
          </cell>
          <cell r="I5">
            <v>19353</v>
          </cell>
          <cell r="J5">
            <v>19560</v>
          </cell>
          <cell r="K5">
            <v>18701</v>
          </cell>
          <cell r="L5">
            <v>18736</v>
          </cell>
          <cell r="M5">
            <v>18256</v>
          </cell>
          <cell r="N5">
            <v>20421</v>
          </cell>
          <cell r="O5">
            <v>20270</v>
          </cell>
          <cell r="P5">
            <v>0.010949015427554665</v>
          </cell>
        </row>
        <row r="6">
          <cell r="B6" t="str">
            <v>Belgium</v>
          </cell>
          <cell r="C6">
            <v>27218</v>
          </cell>
          <cell r="D6">
            <v>28097</v>
          </cell>
          <cell r="E6">
            <v>27639</v>
          </cell>
          <cell r="F6">
            <v>27890</v>
          </cell>
          <cell r="G6">
            <v>30419</v>
          </cell>
          <cell r="H6">
            <v>31834</v>
          </cell>
          <cell r="I6">
            <v>31604</v>
          </cell>
          <cell r="J6">
            <v>30199</v>
          </cell>
          <cell r="K6">
            <v>35568</v>
          </cell>
          <cell r="L6">
            <v>34002</v>
          </cell>
          <cell r="M6">
            <v>34023</v>
          </cell>
          <cell r="N6">
            <v>31666</v>
          </cell>
          <cell r="O6">
            <v>33155</v>
          </cell>
          <cell r="P6">
            <v>0.016578846749225606</v>
          </cell>
        </row>
        <row r="7">
          <cell r="B7" t="str">
            <v>Denmark</v>
          </cell>
          <cell r="C7">
            <v>25181</v>
          </cell>
          <cell r="D7">
            <v>35726</v>
          </cell>
          <cell r="E7">
            <v>30166</v>
          </cell>
          <cell r="F7">
            <v>32719</v>
          </cell>
          <cell r="G7">
            <v>38937</v>
          </cell>
          <cell r="H7">
            <v>35583</v>
          </cell>
          <cell r="I7">
            <v>52315</v>
          </cell>
          <cell r="J7">
            <v>42356</v>
          </cell>
          <cell r="K7">
            <v>38253</v>
          </cell>
          <cell r="L7">
            <v>35837</v>
          </cell>
          <cell r="M7">
            <v>31764</v>
          </cell>
          <cell r="N7">
            <v>33363</v>
          </cell>
          <cell r="O7">
            <v>34323</v>
          </cell>
          <cell r="P7">
            <v>0.026146470288202828</v>
          </cell>
        </row>
        <row r="8">
          <cell r="B8" t="str">
            <v>Finland</v>
          </cell>
          <cell r="C8">
            <v>24284</v>
          </cell>
          <cell r="D8">
            <v>29675</v>
          </cell>
          <cell r="E8">
            <v>23360</v>
          </cell>
          <cell r="F8">
            <v>27670</v>
          </cell>
          <cell r="G8">
            <v>34421</v>
          </cell>
          <cell r="H8">
            <v>31744</v>
          </cell>
          <cell r="I8">
            <v>38025</v>
          </cell>
          <cell r="J8">
            <v>36033</v>
          </cell>
          <cell r="K8">
            <v>33242</v>
          </cell>
          <cell r="L8">
            <v>33630</v>
          </cell>
          <cell r="M8">
            <v>32772</v>
          </cell>
          <cell r="N8">
            <v>38403</v>
          </cell>
          <cell r="O8">
            <v>41764</v>
          </cell>
          <cell r="P8">
            <v>0.04622113377665915</v>
          </cell>
        </row>
        <row r="9">
          <cell r="B9" t="str">
            <v>France</v>
          </cell>
          <cell r="C9">
            <v>47961</v>
          </cell>
          <cell r="D9">
            <v>61333</v>
          </cell>
          <cell r="E9">
            <v>51461</v>
          </cell>
          <cell r="F9">
            <v>35641</v>
          </cell>
          <cell r="G9">
            <v>34776</v>
          </cell>
          <cell r="H9">
            <v>39707</v>
          </cell>
          <cell r="I9">
            <v>44919</v>
          </cell>
          <cell r="J9">
            <v>40659</v>
          </cell>
          <cell r="K9">
            <v>56148</v>
          </cell>
          <cell r="L9">
            <v>52100</v>
          </cell>
          <cell r="M9">
            <v>53026</v>
          </cell>
          <cell r="N9">
            <v>48725</v>
          </cell>
          <cell r="O9">
            <v>55336</v>
          </cell>
          <cell r="P9">
            <v>0.011990947722761547</v>
          </cell>
        </row>
        <row r="10">
          <cell r="B10" t="str">
            <v>Germany</v>
          </cell>
          <cell r="C10">
            <v>281330</v>
          </cell>
          <cell r="D10">
            <v>373452</v>
          </cell>
          <cell r="E10">
            <v>357178</v>
          </cell>
          <cell r="F10">
            <v>350774</v>
          </cell>
          <cell r="G10">
            <v>353137</v>
          </cell>
          <cell r="H10">
            <v>356224</v>
          </cell>
          <cell r="I10">
            <v>366628</v>
          </cell>
          <cell r="J10">
            <v>357274</v>
          </cell>
          <cell r="K10">
            <v>368887</v>
          </cell>
          <cell r="L10">
            <v>356320</v>
          </cell>
          <cell r="M10">
            <v>366631</v>
          </cell>
          <cell r="N10">
            <v>374902</v>
          </cell>
          <cell r="O10">
            <v>363083</v>
          </cell>
          <cell r="P10">
            <v>0.021486165361040532</v>
          </cell>
        </row>
        <row r="11">
          <cell r="B11" t="str">
            <v>Greece</v>
          </cell>
          <cell r="C11">
            <v>33000</v>
          </cell>
          <cell r="D11">
            <v>32642</v>
          </cell>
          <cell r="E11">
            <v>35013</v>
          </cell>
          <cell r="F11">
            <v>35807</v>
          </cell>
          <cell r="G11">
            <v>37744</v>
          </cell>
          <cell r="H11">
            <v>37735</v>
          </cell>
          <cell r="I11">
            <v>38015</v>
          </cell>
          <cell r="J11">
            <v>39374</v>
          </cell>
          <cell r="K11">
            <v>42393</v>
          </cell>
          <cell r="L11">
            <v>44640</v>
          </cell>
          <cell r="M11">
            <v>49281</v>
          </cell>
          <cell r="N11">
            <v>50223</v>
          </cell>
          <cell r="O11">
            <v>50494</v>
          </cell>
          <cell r="P11">
            <v>0.036081262695348615</v>
          </cell>
        </row>
        <row r="12">
          <cell r="B12" t="str">
            <v>Ireland</v>
          </cell>
          <cell r="C12">
            <v>13530</v>
          </cell>
          <cell r="D12">
            <v>14183</v>
          </cell>
          <cell r="E12">
            <v>14956</v>
          </cell>
          <cell r="F12">
            <v>15369</v>
          </cell>
          <cell r="G12">
            <v>15889</v>
          </cell>
          <cell r="H12">
            <v>16875</v>
          </cell>
          <cell r="I12">
            <v>18185</v>
          </cell>
          <cell r="J12">
            <v>18969</v>
          </cell>
          <cell r="K12">
            <v>19797</v>
          </cell>
          <cell r="L12">
            <v>20774</v>
          </cell>
          <cell r="M12">
            <v>22584</v>
          </cell>
          <cell r="N12">
            <v>23702</v>
          </cell>
          <cell r="O12">
            <v>23543</v>
          </cell>
          <cell r="P12">
            <v>0.04724187721491169</v>
          </cell>
        </row>
        <row r="13">
          <cell r="B13" t="str">
            <v>Italy</v>
          </cell>
          <cell r="C13">
            <v>178576</v>
          </cell>
          <cell r="D13">
            <v>173254</v>
          </cell>
          <cell r="E13">
            <v>176671</v>
          </cell>
          <cell r="F13">
            <v>174260</v>
          </cell>
          <cell r="G13">
            <v>180350</v>
          </cell>
          <cell r="H13">
            <v>195754</v>
          </cell>
          <cell r="I13">
            <v>193206</v>
          </cell>
          <cell r="J13">
            <v>200194</v>
          </cell>
          <cell r="K13">
            <v>207243</v>
          </cell>
          <cell r="L13">
            <v>208411</v>
          </cell>
          <cell r="M13">
            <v>220455</v>
          </cell>
          <cell r="N13">
            <v>219383</v>
          </cell>
          <cell r="O13">
            <v>231073</v>
          </cell>
          <cell r="P13">
            <v>0.021708898842997648</v>
          </cell>
        </row>
        <row r="14">
          <cell r="B14" t="str">
            <v>Luxembourg</v>
          </cell>
          <cell r="C14">
            <v>561</v>
          </cell>
          <cell r="D14">
            <v>629</v>
          </cell>
          <cell r="E14">
            <v>600</v>
          </cell>
          <cell r="F14">
            <v>614</v>
          </cell>
          <cell r="G14">
            <v>502</v>
          </cell>
          <cell r="H14">
            <v>414</v>
          </cell>
          <cell r="I14">
            <v>436</v>
          </cell>
          <cell r="J14">
            <v>323</v>
          </cell>
          <cell r="K14">
            <v>249</v>
          </cell>
          <cell r="L14">
            <v>256</v>
          </cell>
          <cell r="M14">
            <v>286</v>
          </cell>
          <cell r="N14">
            <v>339</v>
          </cell>
          <cell r="O14">
            <v>2656</v>
          </cell>
          <cell r="P14">
            <v>0.13834027271207194</v>
          </cell>
        </row>
        <row r="15">
          <cell r="B15" t="str">
            <v>Netherlands</v>
          </cell>
          <cell r="C15">
            <v>68294</v>
          </cell>
          <cell r="D15">
            <v>70895</v>
          </cell>
          <cell r="E15">
            <v>73127</v>
          </cell>
          <cell r="F15">
            <v>72846</v>
          </cell>
          <cell r="G15">
            <v>75620</v>
          </cell>
          <cell r="H15">
            <v>76646</v>
          </cell>
          <cell r="I15">
            <v>80646</v>
          </cell>
          <cell r="J15">
            <v>83682</v>
          </cell>
          <cell r="K15">
            <v>86338</v>
          </cell>
          <cell r="L15">
            <v>81829</v>
          </cell>
          <cell r="M15">
            <v>84718</v>
          </cell>
          <cell r="N15">
            <v>88829</v>
          </cell>
          <cell r="O15">
            <v>91032</v>
          </cell>
          <cell r="P15">
            <v>0.024238180968272127</v>
          </cell>
        </row>
        <row r="16">
          <cell r="B16" t="str">
            <v>Portugal</v>
          </cell>
          <cell r="C16">
            <v>19193</v>
          </cell>
          <cell r="D16">
            <v>20690</v>
          </cell>
          <cell r="E16">
            <v>25005</v>
          </cell>
          <cell r="F16">
            <v>22454</v>
          </cell>
          <cell r="G16">
            <v>20630</v>
          </cell>
          <cell r="H16">
            <v>24753</v>
          </cell>
          <cell r="I16">
            <v>19592</v>
          </cell>
          <cell r="J16">
            <v>20942</v>
          </cell>
          <cell r="K16">
            <v>25782</v>
          </cell>
          <cell r="L16">
            <v>35452</v>
          </cell>
          <cell r="M16">
            <v>31801</v>
          </cell>
          <cell r="N16">
            <v>31773</v>
          </cell>
          <cell r="O16">
            <v>37392</v>
          </cell>
          <cell r="P16">
            <v>0.05714928236346917</v>
          </cell>
        </row>
        <row r="17">
          <cell r="B17" t="str">
            <v>Spain</v>
          </cell>
          <cell r="C17">
            <v>71374</v>
          </cell>
          <cell r="D17">
            <v>71833</v>
          </cell>
          <cell r="E17">
            <v>81819</v>
          </cell>
          <cell r="F17">
            <v>75117</v>
          </cell>
          <cell r="G17">
            <v>77105</v>
          </cell>
          <cell r="H17">
            <v>87033</v>
          </cell>
          <cell r="I17">
            <v>76701</v>
          </cell>
          <cell r="J17">
            <v>98221</v>
          </cell>
          <cell r="K17">
            <v>98914</v>
          </cell>
          <cell r="L17">
            <v>121997</v>
          </cell>
          <cell r="M17">
            <v>126411</v>
          </cell>
          <cell r="N17">
            <v>123459</v>
          </cell>
          <cell r="O17">
            <v>147971</v>
          </cell>
          <cell r="P17">
            <v>0.06264054169352162</v>
          </cell>
        </row>
        <row r="18">
          <cell r="B18" t="str">
            <v>Sweden</v>
          </cell>
          <cell r="C18">
            <v>5691</v>
          </cell>
          <cell r="D18">
            <v>7392</v>
          </cell>
          <cell r="E18">
            <v>8343</v>
          </cell>
          <cell r="F18">
            <v>9582</v>
          </cell>
          <cell r="G18">
            <v>10890</v>
          </cell>
          <cell r="H18">
            <v>10185</v>
          </cell>
          <cell r="I18">
            <v>14440</v>
          </cell>
          <cell r="J18">
            <v>10235</v>
          </cell>
          <cell r="K18">
            <v>9998</v>
          </cell>
          <cell r="L18">
            <v>9899</v>
          </cell>
          <cell r="M18">
            <v>9193</v>
          </cell>
          <cell r="N18">
            <v>9943</v>
          </cell>
          <cell r="O18">
            <v>11301</v>
          </cell>
          <cell r="P18">
            <v>0.05883272989388266</v>
          </cell>
        </row>
        <row r="19">
          <cell r="B19" t="str">
            <v>United Kingdom</v>
          </cell>
          <cell r="C19">
            <v>246059</v>
          </cell>
          <cell r="D19">
            <v>245421</v>
          </cell>
          <cell r="E19">
            <v>237169</v>
          </cell>
          <cell r="F19">
            <v>228104</v>
          </cell>
          <cell r="G19">
            <v>230221</v>
          </cell>
          <cell r="H19">
            <v>238297</v>
          </cell>
          <cell r="I19">
            <v>247309</v>
          </cell>
          <cell r="J19">
            <v>240954</v>
          </cell>
          <cell r="K19">
            <v>254137</v>
          </cell>
          <cell r="L19">
            <v>264117</v>
          </cell>
          <cell r="M19">
            <v>283520</v>
          </cell>
          <cell r="N19">
            <v>287436</v>
          </cell>
          <cell r="O19">
            <v>290373</v>
          </cell>
          <cell r="P19">
            <v>0.013895233593834488</v>
          </cell>
        </row>
        <row r="21">
          <cell r="B21" t="str">
            <v>Iceland</v>
          </cell>
          <cell r="C21">
            <v>6</v>
          </cell>
          <cell r="D21">
            <v>7</v>
          </cell>
          <cell r="E21">
            <v>6</v>
          </cell>
          <cell r="F21">
            <v>5</v>
          </cell>
          <cell r="G21">
            <v>5</v>
          </cell>
          <cell r="H21">
            <v>9</v>
          </cell>
          <cell r="I21">
            <v>5</v>
          </cell>
          <cell r="J21">
            <v>4</v>
          </cell>
          <cell r="K21">
            <v>5</v>
          </cell>
          <cell r="L21">
            <v>5</v>
          </cell>
          <cell r="M21">
            <v>5</v>
          </cell>
          <cell r="N21">
            <v>4</v>
          </cell>
          <cell r="O21">
            <v>6</v>
          </cell>
          <cell r="P21">
            <v>0</v>
          </cell>
        </row>
        <row r="22">
          <cell r="B22" t="str">
            <v>Norway</v>
          </cell>
          <cell r="C22">
            <v>466</v>
          </cell>
          <cell r="D22">
            <v>429</v>
          </cell>
          <cell r="E22">
            <v>441</v>
          </cell>
          <cell r="F22">
            <v>467</v>
          </cell>
          <cell r="G22">
            <v>528</v>
          </cell>
          <cell r="H22">
            <v>702</v>
          </cell>
          <cell r="I22">
            <v>827</v>
          </cell>
          <cell r="J22">
            <v>708</v>
          </cell>
          <cell r="K22">
            <v>717</v>
          </cell>
          <cell r="L22">
            <v>810</v>
          </cell>
          <cell r="M22">
            <v>731</v>
          </cell>
          <cell r="N22">
            <v>837</v>
          </cell>
          <cell r="O22">
            <v>834</v>
          </cell>
          <cell r="P22">
            <v>0.04969955033640905</v>
          </cell>
        </row>
      </sheetData>
      <sheetData sheetId="18">
        <row r="4">
          <cell r="B4" t="str">
            <v>European Union</v>
          </cell>
          <cell r="C4">
            <v>268340</v>
          </cell>
          <cell r="D4">
            <v>273063</v>
          </cell>
          <cell r="E4">
            <v>268775</v>
          </cell>
          <cell r="F4">
            <v>258127</v>
          </cell>
          <cell r="G4">
            <v>262332</v>
          </cell>
          <cell r="H4">
            <v>272515</v>
          </cell>
          <cell r="I4">
            <v>281186</v>
          </cell>
          <cell r="J4">
            <v>275177</v>
          </cell>
          <cell r="K4">
            <v>285366</v>
          </cell>
          <cell r="L4">
            <v>288964</v>
          </cell>
          <cell r="M4">
            <v>298172</v>
          </cell>
          <cell r="N4">
            <v>300552</v>
          </cell>
          <cell r="O4">
            <v>313064</v>
          </cell>
          <cell r="P4">
            <v>0.012928932618043287</v>
          </cell>
        </row>
        <row r="5">
          <cell r="B5" t="str">
            <v>Austria</v>
          </cell>
          <cell r="C5">
            <v>3821</v>
          </cell>
          <cell r="D5">
            <v>4093</v>
          </cell>
          <cell r="E5">
            <v>3265</v>
          </cell>
          <cell r="F5">
            <v>3590</v>
          </cell>
          <cell r="G5">
            <v>4027</v>
          </cell>
          <cell r="H5">
            <v>4263</v>
          </cell>
          <cell r="I5">
            <v>4528</v>
          </cell>
          <cell r="J5">
            <v>4681</v>
          </cell>
          <cell r="K5">
            <v>4308</v>
          </cell>
          <cell r="L5">
            <v>4458</v>
          </cell>
          <cell r="M5">
            <v>3930</v>
          </cell>
          <cell r="N5">
            <v>4173</v>
          </cell>
          <cell r="O5">
            <v>4735</v>
          </cell>
          <cell r="P5">
            <v>0.01803313140285412</v>
          </cell>
        </row>
        <row r="6">
          <cell r="B6" t="str">
            <v>Belgium</v>
          </cell>
          <cell r="C6">
            <v>6564</v>
          </cell>
          <cell r="D6">
            <v>6749</v>
          </cell>
          <cell r="E6">
            <v>6658</v>
          </cell>
          <cell r="F6">
            <v>6452</v>
          </cell>
          <cell r="G6">
            <v>6965</v>
          </cell>
          <cell r="H6">
            <v>7182</v>
          </cell>
          <cell r="I6">
            <v>7124</v>
          </cell>
          <cell r="J6">
            <v>6799</v>
          </cell>
          <cell r="K6">
            <v>7539</v>
          </cell>
          <cell r="L6">
            <v>7293</v>
          </cell>
          <cell r="M6">
            <v>7453</v>
          </cell>
          <cell r="N6">
            <v>6430</v>
          </cell>
          <cell r="O6">
            <v>6585</v>
          </cell>
          <cell r="P6">
            <v>0.0002662155930333032</v>
          </cell>
        </row>
        <row r="7">
          <cell r="B7" t="str">
            <v>Denmark</v>
          </cell>
          <cell r="C7">
            <v>6015</v>
          </cell>
          <cell r="D7">
            <v>8305</v>
          </cell>
          <cell r="E7">
            <v>7162</v>
          </cell>
          <cell r="F7">
            <v>7700</v>
          </cell>
          <cell r="G7">
            <v>8864</v>
          </cell>
          <cell r="H7">
            <v>8423</v>
          </cell>
          <cell r="I7">
            <v>12145</v>
          </cell>
          <cell r="J7">
            <v>10040</v>
          </cell>
          <cell r="K7">
            <v>9229</v>
          </cell>
          <cell r="L7">
            <v>8571</v>
          </cell>
          <cell r="M7">
            <v>7824</v>
          </cell>
          <cell r="N7">
            <v>8243</v>
          </cell>
          <cell r="O7">
            <v>8293</v>
          </cell>
          <cell r="P7">
            <v>0.02712429717385434</v>
          </cell>
        </row>
        <row r="8">
          <cell r="B8" t="str">
            <v>Finland</v>
          </cell>
          <cell r="C8">
            <v>5245</v>
          </cell>
          <cell r="D8">
            <v>5351</v>
          </cell>
          <cell r="E8">
            <v>4765</v>
          </cell>
          <cell r="F8">
            <v>5810</v>
          </cell>
          <cell r="G8">
            <v>7183</v>
          </cell>
          <cell r="H8">
            <v>6715</v>
          </cell>
          <cell r="I8">
            <v>8440</v>
          </cell>
          <cell r="J8">
            <v>7922</v>
          </cell>
          <cell r="K8">
            <v>6772</v>
          </cell>
          <cell r="L8">
            <v>7100</v>
          </cell>
          <cell r="M8">
            <v>6934</v>
          </cell>
          <cell r="N8">
            <v>8255</v>
          </cell>
          <cell r="O8">
            <v>9043</v>
          </cell>
          <cell r="P8">
            <v>0.046439006617723155</v>
          </cell>
        </row>
        <row r="9">
          <cell r="B9" t="str">
            <v>France</v>
          </cell>
          <cell r="C9">
            <v>10905</v>
          </cell>
          <cell r="D9">
            <v>13143</v>
          </cell>
          <cell r="E9">
            <v>10858</v>
          </cell>
          <cell r="F9">
            <v>7166</v>
          </cell>
          <cell r="G9">
            <v>6909</v>
          </cell>
          <cell r="H9">
            <v>8486</v>
          </cell>
          <cell r="I9">
            <v>9012</v>
          </cell>
          <cell r="J9">
            <v>8928</v>
          </cell>
          <cell r="K9">
            <v>12735</v>
          </cell>
          <cell r="L9">
            <v>11741</v>
          </cell>
          <cell r="M9">
            <v>12563</v>
          </cell>
          <cell r="N9">
            <v>10251</v>
          </cell>
          <cell r="O9">
            <v>11191</v>
          </cell>
          <cell r="P9">
            <v>0.0021597024868595938</v>
          </cell>
        </row>
        <row r="10">
          <cell r="B10" t="str">
            <v>Germany</v>
          </cell>
          <cell r="C10">
            <v>90318</v>
          </cell>
          <cell r="D10">
            <v>89868</v>
          </cell>
          <cell r="E10">
            <v>85689</v>
          </cell>
          <cell r="F10">
            <v>83899</v>
          </cell>
          <cell r="G10">
            <v>84246</v>
          </cell>
          <cell r="H10">
            <v>86080</v>
          </cell>
          <cell r="I10">
            <v>87291</v>
          </cell>
          <cell r="J10">
            <v>81692</v>
          </cell>
          <cell r="K10">
            <v>82320</v>
          </cell>
          <cell r="L10">
            <v>82028</v>
          </cell>
          <cell r="M10">
            <v>85252</v>
          </cell>
          <cell r="N10">
            <v>88842</v>
          </cell>
          <cell r="O10">
            <v>88952</v>
          </cell>
          <cell r="P10">
            <v>-0.001269183713012878</v>
          </cell>
        </row>
        <row r="11">
          <cell r="B11" t="str">
            <v>Greece</v>
          </cell>
          <cell r="C11">
            <v>8719</v>
          </cell>
          <cell r="D11">
            <v>8585</v>
          </cell>
          <cell r="E11">
            <v>9159</v>
          </cell>
          <cell r="F11">
            <v>8974</v>
          </cell>
          <cell r="G11">
            <v>9479</v>
          </cell>
          <cell r="H11">
            <v>9880</v>
          </cell>
          <cell r="I11">
            <v>10017</v>
          </cell>
          <cell r="J11">
            <v>10054</v>
          </cell>
          <cell r="K11">
            <v>10290</v>
          </cell>
          <cell r="L11">
            <v>9979</v>
          </cell>
          <cell r="M11">
            <v>11595</v>
          </cell>
          <cell r="N11">
            <v>11608</v>
          </cell>
          <cell r="O11">
            <v>12174</v>
          </cell>
          <cell r="P11">
            <v>0.02820698920938569</v>
          </cell>
        </row>
        <row r="12">
          <cell r="B12" t="str">
            <v>Ireland</v>
          </cell>
          <cell r="C12">
            <v>2945</v>
          </cell>
          <cell r="D12">
            <v>3235</v>
          </cell>
          <cell r="E12">
            <v>3418</v>
          </cell>
          <cell r="F12">
            <v>3459</v>
          </cell>
          <cell r="G12">
            <v>3565</v>
          </cell>
          <cell r="H12">
            <v>3784</v>
          </cell>
          <cell r="I12">
            <v>4105</v>
          </cell>
          <cell r="J12">
            <v>4277</v>
          </cell>
          <cell r="K12">
            <v>4505</v>
          </cell>
          <cell r="L12">
            <v>4770</v>
          </cell>
          <cell r="M12">
            <v>4831</v>
          </cell>
          <cell r="N12">
            <v>5180</v>
          </cell>
          <cell r="O12">
            <v>5031</v>
          </cell>
          <cell r="P12">
            <v>0.04563654039138809</v>
          </cell>
        </row>
        <row r="13">
          <cell r="B13" t="str">
            <v>Italy</v>
          </cell>
          <cell r="C13">
            <v>40316</v>
          </cell>
          <cell r="D13">
            <v>39059</v>
          </cell>
          <cell r="E13">
            <v>39634</v>
          </cell>
          <cell r="F13">
            <v>39245</v>
          </cell>
          <cell r="G13">
            <v>39863</v>
          </cell>
          <cell r="H13">
            <v>43554</v>
          </cell>
          <cell r="I13">
            <v>43021</v>
          </cell>
          <cell r="J13">
            <v>43850</v>
          </cell>
          <cell r="K13">
            <v>45506</v>
          </cell>
          <cell r="L13">
            <v>45965</v>
          </cell>
          <cell r="M13">
            <v>47828</v>
          </cell>
          <cell r="N13">
            <v>46062</v>
          </cell>
          <cell r="O13">
            <v>49117</v>
          </cell>
          <cell r="P13">
            <v>0.016590857604358522</v>
          </cell>
        </row>
        <row r="14">
          <cell r="B14" t="str">
            <v>Luxembourg</v>
          </cell>
          <cell r="C14">
            <v>191</v>
          </cell>
          <cell r="D14">
            <v>204</v>
          </cell>
          <cell r="E14">
            <v>202</v>
          </cell>
          <cell r="F14">
            <v>197</v>
          </cell>
          <cell r="G14">
            <v>163</v>
          </cell>
          <cell r="H14">
            <v>132</v>
          </cell>
          <cell r="I14">
            <v>124</v>
          </cell>
          <cell r="J14">
            <v>102</v>
          </cell>
          <cell r="K14">
            <v>65</v>
          </cell>
          <cell r="L14">
            <v>63</v>
          </cell>
          <cell r="M14">
            <v>75</v>
          </cell>
          <cell r="N14">
            <v>87</v>
          </cell>
          <cell r="O14">
            <v>449</v>
          </cell>
          <cell r="P14">
            <v>0.07382723474280173</v>
          </cell>
        </row>
        <row r="15">
          <cell r="B15" t="str">
            <v>Netherlands</v>
          </cell>
          <cell r="C15">
            <v>14507</v>
          </cell>
          <cell r="D15">
            <v>14980</v>
          </cell>
          <cell r="E15">
            <v>15383</v>
          </cell>
          <cell r="F15">
            <v>15888</v>
          </cell>
          <cell r="G15">
            <v>16011</v>
          </cell>
          <cell r="H15">
            <v>16843</v>
          </cell>
          <cell r="I15">
            <v>18052</v>
          </cell>
          <cell r="J15">
            <v>18031</v>
          </cell>
          <cell r="K15">
            <v>18593</v>
          </cell>
          <cell r="L15">
            <v>18729</v>
          </cell>
          <cell r="M15">
            <v>18233</v>
          </cell>
          <cell r="N15">
            <v>19371</v>
          </cell>
          <cell r="O15">
            <v>19708</v>
          </cell>
          <cell r="P15">
            <v>0.025861532872621495</v>
          </cell>
        </row>
        <row r="16">
          <cell r="B16" t="str">
            <v>Portugal</v>
          </cell>
          <cell r="C16">
            <v>4304</v>
          </cell>
          <cell r="D16">
            <v>4578</v>
          </cell>
          <cell r="E16">
            <v>5425</v>
          </cell>
          <cell r="F16">
            <v>4924</v>
          </cell>
          <cell r="G16">
            <v>4483</v>
          </cell>
          <cell r="H16">
            <v>5493</v>
          </cell>
          <cell r="I16">
            <v>4298</v>
          </cell>
          <cell r="J16">
            <v>4600</v>
          </cell>
          <cell r="K16">
            <v>5378</v>
          </cell>
          <cell r="L16">
            <v>7195</v>
          </cell>
          <cell r="M16">
            <v>6507</v>
          </cell>
          <cell r="N16">
            <v>6324</v>
          </cell>
          <cell r="O16">
            <v>7574</v>
          </cell>
          <cell r="P16">
            <v>0.048224774324104214</v>
          </cell>
        </row>
        <row r="17">
          <cell r="B17" t="str">
            <v>Spain</v>
          </cell>
          <cell r="C17">
            <v>16682</v>
          </cell>
          <cell r="D17">
            <v>17035</v>
          </cell>
          <cell r="E17">
            <v>19794</v>
          </cell>
          <cell r="F17">
            <v>16972</v>
          </cell>
          <cell r="G17">
            <v>17368</v>
          </cell>
          <cell r="H17">
            <v>18603</v>
          </cell>
          <cell r="I17">
            <v>17378</v>
          </cell>
          <cell r="J17">
            <v>21463</v>
          </cell>
          <cell r="K17">
            <v>20877</v>
          </cell>
          <cell r="L17">
            <v>26298</v>
          </cell>
          <cell r="M17">
            <v>26520</v>
          </cell>
          <cell r="N17">
            <v>24979</v>
          </cell>
          <cell r="O17">
            <v>29922</v>
          </cell>
          <cell r="P17">
            <v>0.049893406955579866</v>
          </cell>
        </row>
        <row r="18">
          <cell r="B18" t="str">
            <v>Sweden</v>
          </cell>
          <cell r="C18">
            <v>1489</v>
          </cell>
          <cell r="D18">
            <v>1991</v>
          </cell>
          <cell r="E18">
            <v>2561</v>
          </cell>
          <cell r="F18">
            <v>2846</v>
          </cell>
          <cell r="G18">
            <v>3170</v>
          </cell>
          <cell r="H18">
            <v>3242</v>
          </cell>
          <cell r="I18">
            <v>4338</v>
          </cell>
          <cell r="J18">
            <v>3215</v>
          </cell>
          <cell r="K18">
            <v>3454</v>
          </cell>
          <cell r="L18">
            <v>3424</v>
          </cell>
          <cell r="M18">
            <v>3146</v>
          </cell>
          <cell r="N18">
            <v>3515</v>
          </cell>
          <cell r="O18">
            <v>3925</v>
          </cell>
          <cell r="P18">
            <v>0.08412347113753071</v>
          </cell>
        </row>
        <row r="19">
          <cell r="B19" t="str">
            <v>United Kingdom</v>
          </cell>
          <cell r="C19">
            <v>56319</v>
          </cell>
          <cell r="D19">
            <v>55888</v>
          </cell>
          <cell r="E19">
            <v>54801</v>
          </cell>
          <cell r="F19">
            <v>51005</v>
          </cell>
          <cell r="G19">
            <v>50034</v>
          </cell>
          <cell r="H19">
            <v>49835</v>
          </cell>
          <cell r="I19">
            <v>51314</v>
          </cell>
          <cell r="J19">
            <v>49525</v>
          </cell>
          <cell r="K19">
            <v>53795</v>
          </cell>
          <cell r="L19">
            <v>51350</v>
          </cell>
          <cell r="M19">
            <v>55481</v>
          </cell>
          <cell r="N19">
            <v>57228</v>
          </cell>
          <cell r="O19">
            <v>56366</v>
          </cell>
          <cell r="P19">
            <v>6.951773583208087E-05</v>
          </cell>
        </row>
        <row r="21">
          <cell r="B21" t="str">
            <v>Iceland</v>
          </cell>
          <cell r="C21">
            <v>592</v>
          </cell>
          <cell r="D21">
            <v>547</v>
          </cell>
          <cell r="E21">
            <v>549</v>
          </cell>
          <cell r="F21">
            <v>547</v>
          </cell>
          <cell r="G21">
            <v>539</v>
          </cell>
          <cell r="H21">
            <v>551</v>
          </cell>
          <cell r="I21">
            <v>661</v>
          </cell>
          <cell r="J21">
            <v>687</v>
          </cell>
          <cell r="K21">
            <v>770</v>
          </cell>
          <cell r="L21">
            <v>1067</v>
          </cell>
          <cell r="M21">
            <v>1109</v>
          </cell>
          <cell r="N21">
            <v>1246</v>
          </cell>
          <cell r="O21">
            <v>1247</v>
          </cell>
          <cell r="P21">
            <v>0.06405006413007452</v>
          </cell>
        </row>
        <row r="22">
          <cell r="B22" t="str">
            <v>Norway</v>
          </cell>
          <cell r="C22">
            <v>103</v>
          </cell>
          <cell r="D22">
            <v>103</v>
          </cell>
          <cell r="E22">
            <v>107</v>
          </cell>
          <cell r="F22">
            <v>112</v>
          </cell>
          <cell r="G22">
            <v>141</v>
          </cell>
          <cell r="H22">
            <v>150</v>
          </cell>
          <cell r="I22">
            <v>157</v>
          </cell>
          <cell r="J22">
            <v>151</v>
          </cell>
          <cell r="K22">
            <v>143</v>
          </cell>
          <cell r="L22">
            <v>136</v>
          </cell>
          <cell r="M22">
            <v>143</v>
          </cell>
          <cell r="N22">
            <v>160</v>
          </cell>
          <cell r="O22">
            <v>153</v>
          </cell>
          <cell r="P22">
            <v>0.033525470188126905</v>
          </cell>
        </row>
      </sheetData>
      <sheetData sheetId="19">
        <row r="4">
          <cell r="B4" t="str">
            <v>European Union</v>
          </cell>
          <cell r="C4">
            <v>7259</v>
          </cell>
          <cell r="D4">
            <v>7562</v>
          </cell>
          <cell r="E4">
            <v>8500</v>
          </cell>
          <cell r="F4">
            <v>9255</v>
          </cell>
          <cell r="G4">
            <v>9672</v>
          </cell>
          <cell r="H4">
            <v>11262</v>
          </cell>
          <cell r="I4">
            <v>12539</v>
          </cell>
          <cell r="J4">
            <v>13265</v>
          </cell>
          <cell r="K4">
            <v>14135</v>
          </cell>
          <cell r="L4">
            <v>15327</v>
          </cell>
          <cell r="M4">
            <v>15538</v>
          </cell>
          <cell r="N4">
            <v>16102</v>
          </cell>
          <cell r="O4">
            <v>17754</v>
          </cell>
          <cell r="P4">
            <v>0.07511475086175268</v>
          </cell>
        </row>
        <row r="5">
          <cell r="B5" t="str">
            <v>Austria</v>
          </cell>
          <cell r="C5">
            <v>193</v>
          </cell>
          <cell r="D5">
            <v>206</v>
          </cell>
          <cell r="E5">
            <v>221</v>
          </cell>
          <cell r="F5">
            <v>328</v>
          </cell>
          <cell r="G5">
            <v>412</v>
          </cell>
          <cell r="H5">
            <v>403</v>
          </cell>
          <cell r="I5">
            <v>407</v>
          </cell>
          <cell r="J5">
            <v>463</v>
          </cell>
          <cell r="K5">
            <v>389</v>
          </cell>
          <cell r="L5">
            <v>446</v>
          </cell>
          <cell r="M5">
            <v>378</v>
          </cell>
          <cell r="N5">
            <v>378</v>
          </cell>
          <cell r="O5">
            <v>456</v>
          </cell>
          <cell r="P5">
            <v>0.06301526032076032</v>
          </cell>
        </row>
        <row r="6">
          <cell r="B6" t="str">
            <v>Belgium</v>
          </cell>
          <cell r="C6">
            <v>310</v>
          </cell>
          <cell r="D6">
            <v>326</v>
          </cell>
          <cell r="E6">
            <v>335</v>
          </cell>
          <cell r="F6">
            <v>315</v>
          </cell>
          <cell r="G6">
            <v>300</v>
          </cell>
          <cell r="H6">
            <v>337</v>
          </cell>
          <cell r="I6">
            <v>332</v>
          </cell>
          <cell r="J6">
            <v>348</v>
          </cell>
          <cell r="K6">
            <v>330</v>
          </cell>
          <cell r="L6">
            <v>338</v>
          </cell>
          <cell r="M6">
            <v>356</v>
          </cell>
          <cell r="N6">
            <v>337</v>
          </cell>
          <cell r="O6">
            <v>421</v>
          </cell>
          <cell r="P6">
            <v>0.007620767071098378</v>
          </cell>
        </row>
        <row r="7">
          <cell r="B7" t="str">
            <v>Denmark</v>
          </cell>
          <cell r="C7">
            <v>64</v>
          </cell>
          <cell r="D7">
            <v>142</v>
          </cell>
          <cell r="E7">
            <v>207</v>
          </cell>
          <cell r="F7">
            <v>292</v>
          </cell>
          <cell r="G7">
            <v>316</v>
          </cell>
          <cell r="H7">
            <v>378</v>
          </cell>
          <cell r="I7">
            <v>492</v>
          </cell>
          <cell r="J7">
            <v>518</v>
          </cell>
          <cell r="K7">
            <v>563</v>
          </cell>
          <cell r="L7">
            <v>658</v>
          </cell>
          <cell r="M7">
            <v>701</v>
          </cell>
          <cell r="N7">
            <v>785</v>
          </cell>
          <cell r="O7">
            <v>893</v>
          </cell>
          <cell r="P7">
            <v>0.2559483778528142</v>
          </cell>
        </row>
        <row r="8">
          <cell r="B8" t="str">
            <v>Finland</v>
          </cell>
          <cell r="C8">
            <v>926</v>
          </cell>
          <cell r="D8">
            <v>861</v>
          </cell>
          <cell r="E8">
            <v>747</v>
          </cell>
          <cell r="F8">
            <v>885</v>
          </cell>
          <cell r="G8">
            <v>970</v>
          </cell>
          <cell r="H8">
            <v>996</v>
          </cell>
          <cell r="I8">
            <v>1058</v>
          </cell>
          <cell r="J8">
            <v>1269</v>
          </cell>
          <cell r="K8">
            <v>1319</v>
          </cell>
          <cell r="L8">
            <v>1415</v>
          </cell>
          <cell r="M8">
            <v>1436</v>
          </cell>
          <cell r="N8">
            <v>1486</v>
          </cell>
          <cell r="O8">
            <v>1802</v>
          </cell>
          <cell r="P8">
            <v>0.04393495195886543</v>
          </cell>
        </row>
        <row r="9">
          <cell r="B9" t="str">
            <v>France</v>
          </cell>
          <cell r="C9">
            <v>226</v>
          </cell>
          <cell r="D9">
            <v>247</v>
          </cell>
          <cell r="E9">
            <v>254</v>
          </cell>
          <cell r="F9">
            <v>243</v>
          </cell>
          <cell r="G9">
            <v>267</v>
          </cell>
          <cell r="H9">
            <v>1224</v>
          </cell>
          <cell r="I9">
            <v>1379</v>
          </cell>
          <cell r="J9">
            <v>1302</v>
          </cell>
          <cell r="K9">
            <v>1326</v>
          </cell>
          <cell r="L9">
            <v>1305</v>
          </cell>
          <cell r="M9">
            <v>1532</v>
          </cell>
          <cell r="N9">
            <v>1561</v>
          </cell>
          <cell r="O9">
            <v>1641</v>
          </cell>
          <cell r="P9">
            <v>0.19206379171350796</v>
          </cell>
        </row>
        <row r="10">
          <cell r="B10" t="str">
            <v>Germany</v>
          </cell>
          <cell r="C10">
            <v>1334</v>
          </cell>
          <cell r="D10">
            <v>1422</v>
          </cell>
          <cell r="E10">
            <v>1679</v>
          </cell>
          <cell r="F10">
            <v>1698</v>
          </cell>
          <cell r="G10">
            <v>1740</v>
          </cell>
          <cell r="H10">
            <v>1765</v>
          </cell>
          <cell r="I10">
            <v>1907</v>
          </cell>
          <cell r="J10">
            <v>1806</v>
          </cell>
          <cell r="K10">
            <v>2014</v>
          </cell>
          <cell r="L10">
            <v>2081</v>
          </cell>
          <cell r="M10">
            <v>2146</v>
          </cell>
          <cell r="N10">
            <v>2125</v>
          </cell>
          <cell r="O10">
            <v>2122</v>
          </cell>
          <cell r="P10">
            <v>0.043234883369426935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31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2795</v>
          </cell>
          <cell r="D13">
            <v>2774</v>
          </cell>
          <cell r="E13">
            <v>3022</v>
          </cell>
          <cell r="F13">
            <v>3205</v>
          </cell>
          <cell r="G13">
            <v>2999</v>
          </cell>
          <cell r="H13">
            <v>3031</v>
          </cell>
          <cell r="I13">
            <v>3358</v>
          </cell>
          <cell r="J13">
            <v>3536</v>
          </cell>
          <cell r="K13">
            <v>3868</v>
          </cell>
          <cell r="L13">
            <v>4110</v>
          </cell>
          <cell r="M13">
            <v>3227</v>
          </cell>
          <cell r="N13">
            <v>3381</v>
          </cell>
          <cell r="O13">
            <v>3745</v>
          </cell>
          <cell r="P13">
            <v>0.01745415761073099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27</v>
          </cell>
          <cell r="F14">
            <v>26</v>
          </cell>
          <cell r="G14">
            <v>25</v>
          </cell>
          <cell r="H14">
            <v>24</v>
          </cell>
          <cell r="I14">
            <v>19</v>
          </cell>
          <cell r="J14">
            <v>24</v>
          </cell>
          <cell r="K14">
            <v>24</v>
          </cell>
          <cell r="L14">
            <v>20</v>
          </cell>
          <cell r="M14">
            <v>28</v>
          </cell>
          <cell r="N14">
            <v>30</v>
          </cell>
          <cell r="O14">
            <v>29</v>
          </cell>
          <cell r="P14">
            <v>0.01671280916097362</v>
          </cell>
        </row>
        <row r="15">
          <cell r="B15" t="str">
            <v>Netherlands</v>
          </cell>
          <cell r="C15">
            <v>456</v>
          </cell>
          <cell r="D15">
            <v>490</v>
          </cell>
          <cell r="E15">
            <v>495</v>
          </cell>
          <cell r="F15">
            <v>502</v>
          </cell>
          <cell r="G15">
            <v>540</v>
          </cell>
          <cell r="H15">
            <v>566</v>
          </cell>
          <cell r="I15">
            <v>854</v>
          </cell>
          <cell r="J15">
            <v>1027</v>
          </cell>
          <cell r="K15">
            <v>1076</v>
          </cell>
          <cell r="L15">
            <v>1160</v>
          </cell>
          <cell r="M15">
            <v>1220</v>
          </cell>
          <cell r="N15">
            <v>1302</v>
          </cell>
          <cell r="O15">
            <v>1413</v>
          </cell>
          <cell r="P15">
            <v>0.10007520611142895</v>
          </cell>
        </row>
        <row r="16">
          <cell r="B16" t="str">
            <v>Portugal</v>
          </cell>
          <cell r="C16">
            <v>153</v>
          </cell>
          <cell r="D16">
            <v>191</v>
          </cell>
          <cell r="E16">
            <v>150</v>
          </cell>
          <cell r="F16">
            <v>157</v>
          </cell>
          <cell r="G16">
            <v>177</v>
          </cell>
          <cell r="H16">
            <v>185</v>
          </cell>
          <cell r="I16">
            <v>183</v>
          </cell>
          <cell r="J16">
            <v>210</v>
          </cell>
          <cell r="K16">
            <v>208</v>
          </cell>
          <cell r="L16">
            <v>312</v>
          </cell>
          <cell r="M16">
            <v>405</v>
          </cell>
          <cell r="N16">
            <v>243</v>
          </cell>
          <cell r="O16">
            <v>434</v>
          </cell>
          <cell r="P16">
            <v>0.04295359566233037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714</v>
          </cell>
          <cell r="O17">
            <v>763</v>
          </cell>
          <cell r="P17">
            <v>0.1619295208990843</v>
          </cell>
        </row>
        <row r="18">
          <cell r="B18" t="str">
            <v>Sweden</v>
          </cell>
          <cell r="C18">
            <v>427</v>
          </cell>
          <cell r="D18">
            <v>504</v>
          </cell>
          <cell r="E18">
            <v>896</v>
          </cell>
          <cell r="F18">
            <v>1029</v>
          </cell>
          <cell r="G18">
            <v>1174</v>
          </cell>
          <cell r="H18">
            <v>1398</v>
          </cell>
          <cell r="I18">
            <v>1513</v>
          </cell>
          <cell r="J18">
            <v>1548</v>
          </cell>
          <cell r="K18">
            <v>1587</v>
          </cell>
          <cell r="L18">
            <v>1777</v>
          </cell>
          <cell r="M18">
            <v>1996</v>
          </cell>
          <cell r="N18">
            <v>2190</v>
          </cell>
          <cell r="O18">
            <v>2332</v>
          </cell>
          <cell r="P18">
            <v>0.16023758740087524</v>
          </cell>
        </row>
        <row r="19">
          <cell r="B19" t="str">
            <v>United Kingdom</v>
          </cell>
          <cell r="C19">
            <v>212</v>
          </cell>
          <cell r="D19">
            <v>237</v>
          </cell>
          <cell r="E19">
            <v>318</v>
          </cell>
          <cell r="F19">
            <v>425</v>
          </cell>
          <cell r="G19">
            <v>569</v>
          </cell>
          <cell r="H19">
            <v>620</v>
          </cell>
          <cell r="I19">
            <v>668</v>
          </cell>
          <cell r="J19">
            <v>794</v>
          </cell>
          <cell r="K19">
            <v>972</v>
          </cell>
          <cell r="L19">
            <v>1169</v>
          </cell>
          <cell r="M19">
            <v>1410</v>
          </cell>
          <cell r="N19">
            <v>1516</v>
          </cell>
          <cell r="O19">
            <v>1637</v>
          </cell>
          <cell r="P19">
            <v>0.19582986269698344</v>
          </cell>
        </row>
        <row r="21">
          <cell r="B21" t="str">
            <v>Iceland</v>
          </cell>
          <cell r="C21">
            <v>591</v>
          </cell>
          <cell r="D21">
            <v>546</v>
          </cell>
          <cell r="E21">
            <v>548</v>
          </cell>
          <cell r="F21">
            <v>546</v>
          </cell>
          <cell r="G21">
            <v>538</v>
          </cell>
          <cell r="H21">
            <v>549</v>
          </cell>
          <cell r="I21">
            <v>660</v>
          </cell>
          <cell r="J21">
            <v>686</v>
          </cell>
          <cell r="K21">
            <v>769</v>
          </cell>
          <cell r="L21">
            <v>1066</v>
          </cell>
          <cell r="M21">
            <v>1108</v>
          </cell>
          <cell r="N21">
            <v>1245</v>
          </cell>
          <cell r="O21">
            <v>1246</v>
          </cell>
          <cell r="P21">
            <v>0.07008070616720441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61</v>
          </cell>
          <cell r="M22">
            <v>86</v>
          </cell>
          <cell r="N22">
            <v>81</v>
          </cell>
          <cell r="O22">
            <v>84</v>
          </cell>
          <cell r="P22">
            <v>0.01740024489835279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elect &amp; Analyse"/>
      <sheetName val="Fuel mix Graph"/>
      <sheetName val="Select Activity proxies"/>
      <sheetName val="SO2"/>
      <sheetName val="NOx"/>
      <sheetName val="CO2"/>
      <sheetName val="SO2 EFs RAINS"/>
      <sheetName val="NOx EFs RAINS"/>
      <sheetName val="CO2 EFs IPCC"/>
      <sheetName val="eu15"/>
      <sheetName val="AT"/>
      <sheetName val="BE"/>
      <sheetName val="DE"/>
      <sheetName val="DK"/>
      <sheetName val="ES"/>
      <sheetName val="FI"/>
      <sheetName val="FR"/>
      <sheetName val="GR"/>
      <sheetName val="IE"/>
      <sheetName val="IT"/>
      <sheetName val="LU"/>
      <sheetName val="NL"/>
      <sheetName val="PT"/>
      <sheetName val="SE"/>
      <sheetName val="UK"/>
      <sheetName val="NO"/>
      <sheetName val="IS"/>
    </sheetNames>
    <sheetDataSet>
      <sheetData sheetId="4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5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6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7">
        <row r="2">
          <cell r="A2" t="str">
            <v>EU15</v>
          </cell>
          <cell r="B2">
            <v>8550.367320748674</v>
          </cell>
          <cell r="C2" t="str">
            <v>COMM</v>
          </cell>
          <cell r="D2" t="str">
            <v/>
          </cell>
          <cell r="E2">
            <v>0.8853379005396765</v>
          </cell>
          <cell r="F2">
            <v>1.260140867523528</v>
          </cell>
          <cell r="G2">
            <v>0.5660926304995786</v>
          </cell>
          <cell r="H2">
            <v>0</v>
          </cell>
          <cell r="I2">
            <v>0.8777348600445538</v>
          </cell>
          <cell r="J2">
            <v>0.7462882438141163</v>
          </cell>
          <cell r="K2">
            <v>0.7444197413542114</v>
          </cell>
          <cell r="L2">
            <v>1.6129534596114623</v>
          </cell>
          <cell r="M2">
            <v>0.004300799718816604</v>
          </cell>
          <cell r="N2">
            <v>0.18661485932745217</v>
          </cell>
          <cell r="O2">
            <v>0.08573534361058247</v>
          </cell>
          <cell r="P2">
            <v>0.1252645808539356</v>
          </cell>
        </row>
        <row r="3">
          <cell r="A3" t="str">
            <v>DE</v>
          </cell>
          <cell r="B3">
            <v>2437.010202</v>
          </cell>
          <cell r="C3" t="str">
            <v>NEWL</v>
          </cell>
          <cell r="D3" t="str">
            <v/>
          </cell>
          <cell r="E3">
            <v>0.8853379005396765</v>
          </cell>
          <cell r="F3">
            <v>1.260140867523528</v>
          </cell>
          <cell r="G3">
            <v>0.5660926304995786</v>
          </cell>
          <cell r="H3">
            <v>0</v>
          </cell>
          <cell r="I3">
            <v>0.8777348600445538</v>
          </cell>
          <cell r="J3">
            <v>0.7462882438141163</v>
          </cell>
          <cell r="K3">
            <v>0.7444197413542114</v>
          </cell>
          <cell r="L3">
            <v>1.6129534596114623</v>
          </cell>
          <cell r="M3">
            <v>0.004300799718816604</v>
          </cell>
          <cell r="N3">
            <v>0.18661485932745217</v>
          </cell>
          <cell r="O3">
            <v>0.08573534361058247</v>
          </cell>
          <cell r="P3">
            <v>0.1252645808539356</v>
          </cell>
        </row>
        <row r="4">
          <cell r="B4">
            <v>0</v>
          </cell>
          <cell r="C4" t="str">
            <v>OLDL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</row>
        <row r="5">
          <cell r="B5">
            <v>0</v>
          </cell>
          <cell r="C5" t="str">
            <v>WHOL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AT</v>
          </cell>
          <cell r="B6">
            <v>15.189364556264954</v>
          </cell>
          <cell r="C6" t="str">
            <v>WHOL</v>
          </cell>
          <cell r="D6" t="str">
            <v>AUST</v>
          </cell>
          <cell r="E6">
            <v>0.705</v>
          </cell>
          <cell r="F6">
            <v>1.0072</v>
          </cell>
          <cell r="G6">
            <v>0.3242</v>
          </cell>
          <cell r="H6">
            <v>0</v>
          </cell>
          <cell r="I6">
            <v>0.6485</v>
          </cell>
          <cell r="J6">
            <v>0.6485</v>
          </cell>
          <cell r="K6">
            <v>0.6485</v>
          </cell>
          <cell r="L6">
            <v>1.75</v>
          </cell>
          <cell r="M6">
            <v>0.0043</v>
          </cell>
          <cell r="N6">
            <v>0.2353</v>
          </cell>
          <cell r="O6">
            <v>0.0875</v>
          </cell>
          <cell r="P6">
            <v>0.125</v>
          </cell>
        </row>
        <row r="7">
          <cell r="A7" t="str">
            <v>BE</v>
          </cell>
          <cell r="B7">
            <v>63.65548018564799</v>
          </cell>
          <cell r="C7" t="str">
            <v>WHOL</v>
          </cell>
          <cell r="D7" t="str">
            <v>BELG</v>
          </cell>
          <cell r="E7">
            <v>0.6195</v>
          </cell>
          <cell r="F7">
            <v>1.2389</v>
          </cell>
          <cell r="G7">
            <v>0.5188</v>
          </cell>
          <cell r="H7">
            <v>0</v>
          </cell>
          <cell r="I7">
            <v>0.6381</v>
          </cell>
          <cell r="J7">
            <v>0.709</v>
          </cell>
          <cell r="K7">
            <v>0.709</v>
          </cell>
          <cell r="L7">
            <v>1.75</v>
          </cell>
          <cell r="M7">
            <v>0.0043</v>
          </cell>
          <cell r="N7">
            <v>0.2353</v>
          </cell>
          <cell r="O7">
            <v>0.0875</v>
          </cell>
          <cell r="P7">
            <v>0.125</v>
          </cell>
        </row>
        <row r="8">
          <cell r="B8">
            <v>0</v>
          </cell>
          <cell r="C8" t="str">
            <v>WHOL</v>
          </cell>
          <cell r="D8" t="str">
            <v>BULG</v>
          </cell>
          <cell r="E8">
            <v>6.4</v>
          </cell>
          <cell r="F8">
            <v>1.0884</v>
          </cell>
          <cell r="G8">
            <v>0.5487</v>
          </cell>
          <cell r="H8">
            <v>0</v>
          </cell>
          <cell r="I8">
            <v>1.9</v>
          </cell>
          <cell r="J8">
            <v>0.76</v>
          </cell>
          <cell r="K8">
            <v>0.76</v>
          </cell>
          <cell r="L8">
            <v>1.3</v>
          </cell>
          <cell r="M8">
            <v>0.0043</v>
          </cell>
          <cell r="N8">
            <v>0.2824</v>
          </cell>
          <cell r="O8">
            <v>0.0875</v>
          </cell>
          <cell r="P8">
            <v>1.25</v>
          </cell>
        </row>
        <row r="9">
          <cell r="B9">
            <v>0</v>
          </cell>
          <cell r="C9" t="str">
            <v>WHOL</v>
          </cell>
          <cell r="D9" t="str">
            <v>CZRE</v>
          </cell>
          <cell r="E9">
            <v>1.9189</v>
          </cell>
          <cell r="F9">
            <v>1.0769</v>
          </cell>
          <cell r="G9">
            <v>1.2955</v>
          </cell>
          <cell r="H9">
            <v>0</v>
          </cell>
          <cell r="I9">
            <v>0.757</v>
          </cell>
          <cell r="J9">
            <v>0.757</v>
          </cell>
          <cell r="K9">
            <v>0.757</v>
          </cell>
          <cell r="L9">
            <v>1.3</v>
          </cell>
          <cell r="M9">
            <v>0.0043</v>
          </cell>
          <cell r="N9">
            <v>0.2824</v>
          </cell>
          <cell r="O9">
            <v>0.0875</v>
          </cell>
          <cell r="P9">
            <v>1.25</v>
          </cell>
        </row>
        <row r="10">
          <cell r="A10" t="str">
            <v>DK</v>
          </cell>
          <cell r="B10">
            <v>125.62724237463247</v>
          </cell>
          <cell r="C10" t="str">
            <v>WHOL</v>
          </cell>
          <cell r="D10" t="str">
            <v>DENM</v>
          </cell>
          <cell r="E10">
            <v>0.7609</v>
          </cell>
          <cell r="F10">
            <v>1.5217</v>
          </cell>
          <cell r="G10">
            <v>0.5487</v>
          </cell>
          <cell r="H10">
            <v>0</v>
          </cell>
          <cell r="I10">
            <v>0.7333</v>
          </cell>
          <cell r="J10">
            <v>0.6667</v>
          </cell>
          <cell r="K10">
            <v>0.6667</v>
          </cell>
          <cell r="L10">
            <v>1.75</v>
          </cell>
          <cell r="M10">
            <v>0.0043</v>
          </cell>
          <cell r="N10">
            <v>0.1882</v>
          </cell>
          <cell r="O10">
            <v>0.0875</v>
          </cell>
          <cell r="P10">
            <v>0.125</v>
          </cell>
        </row>
        <row r="11">
          <cell r="B11">
            <v>0</v>
          </cell>
          <cell r="C11" t="str">
            <v>WHOL</v>
          </cell>
          <cell r="D11" t="str">
            <v>ESTO</v>
          </cell>
          <cell r="E11">
            <v>0.9227</v>
          </cell>
          <cell r="F11">
            <v>1.4286</v>
          </cell>
          <cell r="G11">
            <v>0.4801</v>
          </cell>
          <cell r="H11">
            <v>0</v>
          </cell>
          <cell r="I11">
            <v>1.4229</v>
          </cell>
          <cell r="J11">
            <v>0.837</v>
          </cell>
          <cell r="K11">
            <v>0.837</v>
          </cell>
          <cell r="L11">
            <v>1.1</v>
          </cell>
          <cell r="M11">
            <v>0.0043</v>
          </cell>
          <cell r="N11">
            <v>0.2824</v>
          </cell>
          <cell r="O11">
            <v>0.0875</v>
          </cell>
          <cell r="P11">
            <v>1.25</v>
          </cell>
        </row>
        <row r="12">
          <cell r="A12" t="str">
            <v>FI</v>
          </cell>
          <cell r="B12">
            <v>50.01733392976963</v>
          </cell>
          <cell r="C12" t="str">
            <v>WHOL</v>
          </cell>
          <cell r="D12" t="str">
            <v>FINL</v>
          </cell>
          <cell r="E12">
            <v>0.2022</v>
          </cell>
          <cell r="F12">
            <v>0.2022</v>
          </cell>
          <cell r="G12">
            <v>0.6423</v>
          </cell>
          <cell r="H12">
            <v>0</v>
          </cell>
          <cell r="I12">
            <v>0.5366</v>
          </cell>
          <cell r="J12">
            <v>0.8122</v>
          </cell>
          <cell r="K12">
            <v>0.6089</v>
          </cell>
          <cell r="L12">
            <v>1.135</v>
          </cell>
          <cell r="M12">
            <v>0.0044</v>
          </cell>
          <cell r="N12">
            <v>0.0709</v>
          </cell>
          <cell r="O12">
            <v>0.0288</v>
          </cell>
          <cell r="P12">
            <v>0.1685</v>
          </cell>
        </row>
        <row r="13">
          <cell r="A13" t="str">
            <v>FR</v>
          </cell>
          <cell r="B13">
            <v>339.59211392307105</v>
          </cell>
          <cell r="C13" t="str">
            <v>WHOL</v>
          </cell>
          <cell r="D13" t="str">
            <v>FRAN</v>
          </cell>
          <cell r="E13">
            <v>3.9773</v>
          </cell>
          <cell r="F13">
            <v>0.7955</v>
          </cell>
          <cell r="G13">
            <v>0.6485</v>
          </cell>
          <cell r="H13">
            <v>0</v>
          </cell>
          <cell r="I13">
            <v>0.6678</v>
          </cell>
          <cell r="J13">
            <v>0.6884</v>
          </cell>
          <cell r="K13">
            <v>0.6884</v>
          </cell>
          <cell r="L13">
            <v>1.7</v>
          </cell>
          <cell r="M13">
            <v>0.0043</v>
          </cell>
          <cell r="N13">
            <v>0.2353</v>
          </cell>
          <cell r="O13">
            <v>0.0875</v>
          </cell>
          <cell r="P13">
            <v>0.125</v>
          </cell>
        </row>
        <row r="14">
          <cell r="A14" t="str">
            <v>GR</v>
          </cell>
          <cell r="B14">
            <v>296.4507736071602</v>
          </cell>
          <cell r="C14" t="str">
            <v>WHOL</v>
          </cell>
          <cell r="D14" t="str">
            <v>GREE</v>
          </cell>
          <cell r="E14">
            <v>0.9455</v>
          </cell>
          <cell r="F14">
            <v>2.5455</v>
          </cell>
          <cell r="G14">
            <v>0.6204</v>
          </cell>
          <cell r="H14">
            <v>0</v>
          </cell>
          <cell r="I14">
            <v>0.6485</v>
          </cell>
          <cell r="J14">
            <v>0.6485</v>
          </cell>
          <cell r="K14">
            <v>0.6485</v>
          </cell>
          <cell r="L14">
            <v>1.75</v>
          </cell>
          <cell r="M14">
            <v>0.0043</v>
          </cell>
          <cell r="N14">
            <v>0.3765</v>
          </cell>
          <cell r="O14">
            <v>0.0875</v>
          </cell>
          <cell r="P14">
            <v>0.125</v>
          </cell>
        </row>
        <row r="15">
          <cell r="B15">
            <v>0</v>
          </cell>
          <cell r="C15" t="str">
            <v>WHOL</v>
          </cell>
          <cell r="D15" t="str">
            <v>HUNG</v>
          </cell>
          <cell r="E15">
            <v>3.8</v>
          </cell>
          <cell r="F15">
            <v>1.5238</v>
          </cell>
          <cell r="G15">
            <v>1.031</v>
          </cell>
          <cell r="H15">
            <v>0</v>
          </cell>
          <cell r="I15">
            <v>2.9688</v>
          </cell>
          <cell r="J15">
            <v>1.1875</v>
          </cell>
          <cell r="K15">
            <v>1.1875</v>
          </cell>
          <cell r="L15">
            <v>1.3</v>
          </cell>
          <cell r="M15">
            <v>0.0043</v>
          </cell>
          <cell r="N15">
            <v>0.2824</v>
          </cell>
          <cell r="O15">
            <v>0.0875</v>
          </cell>
          <cell r="P15">
            <v>1.25</v>
          </cell>
        </row>
        <row r="16">
          <cell r="A16" t="str">
            <v>IE</v>
          </cell>
          <cell r="B16">
            <v>102.87296346414074</v>
          </cell>
          <cell r="C16" t="str">
            <v>WHOL</v>
          </cell>
          <cell r="D16" t="str">
            <v>IREL</v>
          </cell>
          <cell r="E16">
            <v>0.9759</v>
          </cell>
          <cell r="F16">
            <v>1.2389</v>
          </cell>
          <cell r="G16">
            <v>0.7755</v>
          </cell>
          <cell r="H16">
            <v>0</v>
          </cell>
          <cell r="I16">
            <v>1.1742</v>
          </cell>
          <cell r="J16">
            <v>0.6485</v>
          </cell>
          <cell r="K16">
            <v>0.6485</v>
          </cell>
          <cell r="L16">
            <v>1.75</v>
          </cell>
          <cell r="M16">
            <v>0.0043</v>
          </cell>
          <cell r="N16">
            <v>0.2353</v>
          </cell>
          <cell r="O16">
            <v>0.0875</v>
          </cell>
          <cell r="P16">
            <v>0.125</v>
          </cell>
        </row>
        <row r="17">
          <cell r="A17" t="str">
            <v>IT</v>
          </cell>
          <cell r="B17">
            <v>765.0261684336389</v>
          </cell>
          <cell r="C17" t="str">
            <v>WHOL</v>
          </cell>
          <cell r="D17" t="str">
            <v>ITAL</v>
          </cell>
          <cell r="E17">
            <v>1.6</v>
          </cell>
          <cell r="F17">
            <v>1.3333</v>
          </cell>
          <cell r="G17">
            <v>0.5188</v>
          </cell>
          <cell r="H17">
            <v>0</v>
          </cell>
          <cell r="I17">
            <v>0.6485</v>
          </cell>
          <cell r="J17">
            <v>0.6485</v>
          </cell>
          <cell r="K17">
            <v>0.6485</v>
          </cell>
          <cell r="L17">
            <v>2</v>
          </cell>
          <cell r="M17">
            <v>0.0043</v>
          </cell>
          <cell r="N17">
            <v>0.3765</v>
          </cell>
          <cell r="O17">
            <v>0.0875</v>
          </cell>
          <cell r="P17">
            <v>0.125</v>
          </cell>
        </row>
        <row r="18">
          <cell r="A18" t="str">
            <v>LU</v>
          </cell>
          <cell r="B18" t="str">
            <v/>
          </cell>
          <cell r="C18" t="str">
            <v>WHOL</v>
          </cell>
          <cell r="D18" t="str">
            <v>LUXE</v>
          </cell>
          <cell r="E18">
            <v>0.5575</v>
          </cell>
          <cell r="F18">
            <v>1.2389</v>
          </cell>
          <cell r="G18">
            <v>0.5188</v>
          </cell>
          <cell r="H18">
            <v>0</v>
          </cell>
          <cell r="I18">
            <v>0.5836</v>
          </cell>
          <cell r="J18">
            <v>0.6485</v>
          </cell>
          <cell r="K18">
            <v>0.6485</v>
          </cell>
          <cell r="L18">
            <v>1.75</v>
          </cell>
          <cell r="M18">
            <v>0.0043</v>
          </cell>
          <cell r="N18">
            <v>0.1882</v>
          </cell>
          <cell r="O18">
            <v>0.0875</v>
          </cell>
          <cell r="P18">
            <v>0.125</v>
          </cell>
        </row>
        <row r="19">
          <cell r="A19" t="str">
            <v>NL</v>
          </cell>
          <cell r="B19">
            <v>31.844986200551975</v>
          </cell>
          <cell r="C19" t="str">
            <v>WHOL</v>
          </cell>
          <cell r="D19" t="str">
            <v>NETH</v>
          </cell>
          <cell r="E19">
            <v>0.3717</v>
          </cell>
          <cell r="F19">
            <v>1.2389</v>
          </cell>
          <cell r="G19">
            <v>0.5188</v>
          </cell>
          <cell r="H19">
            <v>0</v>
          </cell>
          <cell r="I19">
            <v>0.4863</v>
          </cell>
          <cell r="J19">
            <v>0.6485</v>
          </cell>
          <cell r="K19">
            <v>0.6485</v>
          </cell>
          <cell r="L19">
            <v>0.85</v>
          </cell>
          <cell r="M19">
            <v>0.0043</v>
          </cell>
          <cell r="N19">
            <v>0.1412</v>
          </cell>
          <cell r="O19">
            <v>0.05</v>
          </cell>
          <cell r="P19">
            <v>0.125</v>
          </cell>
        </row>
        <row r="20">
          <cell r="B20">
            <v>0</v>
          </cell>
          <cell r="C20" t="str">
            <v>WHOL</v>
          </cell>
          <cell r="D20" t="str">
            <v>NORW</v>
          </cell>
          <cell r="E20">
            <v>0.5575</v>
          </cell>
          <cell r="F20">
            <v>1.2389</v>
          </cell>
          <cell r="G20">
            <v>0.5188</v>
          </cell>
          <cell r="H20">
            <v>0</v>
          </cell>
          <cell r="I20">
            <v>0.5188</v>
          </cell>
          <cell r="J20">
            <v>0.6485</v>
          </cell>
          <cell r="K20">
            <v>0.6485</v>
          </cell>
          <cell r="L20">
            <v>0.95</v>
          </cell>
          <cell r="M20">
            <v>0.0043</v>
          </cell>
          <cell r="N20">
            <v>0.1412</v>
          </cell>
          <cell r="O20">
            <v>0.0875</v>
          </cell>
          <cell r="P20">
            <v>1.25</v>
          </cell>
        </row>
        <row r="21">
          <cell r="A21" t="str">
            <v>PT</v>
          </cell>
          <cell r="B21">
            <v>183.7471686</v>
          </cell>
          <cell r="C21" t="str">
            <v>WHOL</v>
          </cell>
          <cell r="D21" t="str">
            <v>PORT</v>
          </cell>
          <cell r="E21">
            <v>1.2389</v>
          </cell>
          <cell r="F21">
            <v>1.2389</v>
          </cell>
          <cell r="G21">
            <v>0.5188</v>
          </cell>
          <cell r="H21">
            <v>0</v>
          </cell>
          <cell r="I21">
            <v>0.6809</v>
          </cell>
          <cell r="J21">
            <v>0.6485</v>
          </cell>
          <cell r="K21">
            <v>0.6485</v>
          </cell>
          <cell r="L21">
            <v>1.25</v>
          </cell>
          <cell r="M21">
            <v>0.0043</v>
          </cell>
          <cell r="N21">
            <v>0.2353</v>
          </cell>
          <cell r="O21">
            <v>0.0875</v>
          </cell>
          <cell r="P21">
            <v>0.125</v>
          </cell>
        </row>
        <row r="22">
          <cell r="B22">
            <v>0</v>
          </cell>
          <cell r="C22" t="str">
            <v>WHOL</v>
          </cell>
          <cell r="D22" t="str">
            <v>SKRE</v>
          </cell>
          <cell r="E22">
            <v>1.8832</v>
          </cell>
          <cell r="F22">
            <v>1.0769</v>
          </cell>
          <cell r="G22">
            <v>1.2955</v>
          </cell>
          <cell r="H22">
            <v>0</v>
          </cell>
          <cell r="I22">
            <v>1.1633</v>
          </cell>
          <cell r="J22">
            <v>0.757</v>
          </cell>
          <cell r="K22">
            <v>0.757</v>
          </cell>
          <cell r="L22">
            <v>1.3</v>
          </cell>
          <cell r="M22">
            <v>0.0043</v>
          </cell>
          <cell r="N22">
            <v>0.2824</v>
          </cell>
          <cell r="O22">
            <v>0.0875</v>
          </cell>
          <cell r="P22">
            <v>1.25</v>
          </cell>
        </row>
        <row r="23">
          <cell r="A23" t="str">
            <v>ES</v>
          </cell>
          <cell r="B23">
            <v>1401.860904936386</v>
          </cell>
          <cell r="C23" t="str">
            <v>WHOL</v>
          </cell>
          <cell r="D23" t="str">
            <v>SPAI</v>
          </cell>
          <cell r="E23">
            <v>6.125</v>
          </cell>
          <cell r="F23">
            <v>1.6092</v>
          </cell>
          <cell r="G23">
            <v>0.5487</v>
          </cell>
          <cell r="H23">
            <v>0</v>
          </cell>
          <cell r="I23">
            <v>0.8597</v>
          </cell>
          <cell r="J23">
            <v>0.8597</v>
          </cell>
          <cell r="K23">
            <v>0.8597</v>
          </cell>
          <cell r="L23">
            <v>1.75</v>
          </cell>
          <cell r="M23">
            <v>0.0043</v>
          </cell>
          <cell r="N23">
            <v>0.2353</v>
          </cell>
          <cell r="O23">
            <v>0.0875</v>
          </cell>
          <cell r="P23">
            <v>0.125</v>
          </cell>
        </row>
        <row r="24">
          <cell r="A24" t="str">
            <v>SE</v>
          </cell>
          <cell r="B24">
            <v>14.208604407135361</v>
          </cell>
          <cell r="C24" t="str">
            <v>WHOL</v>
          </cell>
          <cell r="D24" t="str">
            <v>SWED</v>
          </cell>
          <cell r="E24">
            <v>0.3717</v>
          </cell>
          <cell r="F24">
            <v>1.2389</v>
          </cell>
          <cell r="G24">
            <v>0.4539</v>
          </cell>
          <cell r="H24">
            <v>0</v>
          </cell>
          <cell r="I24">
            <v>0.5836</v>
          </cell>
          <cell r="J24">
            <v>0.6485</v>
          </cell>
          <cell r="K24">
            <v>0.6485</v>
          </cell>
          <cell r="L24">
            <v>0.8</v>
          </cell>
          <cell r="M24">
            <v>0.0043</v>
          </cell>
          <cell r="N24">
            <v>0.1412</v>
          </cell>
          <cell r="O24">
            <v>0.0875</v>
          </cell>
          <cell r="P24">
            <v>0.125</v>
          </cell>
        </row>
        <row r="25">
          <cell r="B25">
            <v>0</v>
          </cell>
          <cell r="C25" t="str">
            <v>WHOL</v>
          </cell>
          <cell r="D25" t="str">
            <v>SWIT</v>
          </cell>
          <cell r="E25">
            <v>0.5575</v>
          </cell>
          <cell r="F25">
            <v>1.2389</v>
          </cell>
          <cell r="G25">
            <v>0.5188</v>
          </cell>
          <cell r="H25">
            <v>0</v>
          </cell>
          <cell r="I25">
            <v>0.6485</v>
          </cell>
          <cell r="J25">
            <v>0.6485</v>
          </cell>
          <cell r="K25">
            <v>0.6485</v>
          </cell>
          <cell r="L25">
            <v>1</v>
          </cell>
          <cell r="M25">
            <v>0.0043</v>
          </cell>
          <cell r="N25">
            <v>0.1412</v>
          </cell>
          <cell r="O25">
            <v>0.0875</v>
          </cell>
          <cell r="P25">
            <v>1.25</v>
          </cell>
        </row>
        <row r="26">
          <cell r="A26" t="str">
            <v>UK</v>
          </cell>
          <cell r="B26">
            <v>2723.264014130274</v>
          </cell>
          <cell r="C26" t="str">
            <v>WHOL</v>
          </cell>
          <cell r="D26" t="str">
            <v>UNKI</v>
          </cell>
          <cell r="E26">
            <v>0.5575</v>
          </cell>
          <cell r="F26">
            <v>1.2389</v>
          </cell>
          <cell r="G26">
            <v>0.5779</v>
          </cell>
          <cell r="H26">
            <v>0</v>
          </cell>
          <cell r="I26">
            <v>1.1569</v>
          </cell>
          <cell r="J26">
            <v>0.7661</v>
          </cell>
          <cell r="K26">
            <v>0.7661</v>
          </cell>
          <cell r="L26">
            <v>1.5</v>
          </cell>
          <cell r="M26">
            <v>0.0043</v>
          </cell>
          <cell r="N26">
            <v>0.1412</v>
          </cell>
          <cell r="O26">
            <v>0.0875</v>
          </cell>
          <cell r="P26">
            <v>0.125</v>
          </cell>
        </row>
      </sheetData>
      <sheetData sheetId="8">
        <row r="2">
          <cell r="A2" t="str">
            <v>EU15</v>
          </cell>
          <cell r="B2">
            <v>1858.3938064316344</v>
          </cell>
          <cell r="C2" t="str">
            <v>COMM</v>
          </cell>
          <cell r="D2" t="str">
            <v/>
          </cell>
          <cell r="E2">
            <v>0.2</v>
          </cell>
          <cell r="F2">
            <v>0.2</v>
          </cell>
          <cell r="G2">
            <v>0.14</v>
          </cell>
          <cell r="H2">
            <v>0.07622475663597951</v>
          </cell>
          <cell r="I2">
            <v>0.23532166323551398</v>
          </cell>
          <cell r="J2">
            <v>0.23532166323551398</v>
          </cell>
          <cell r="K2">
            <v>0.23532166323551398</v>
          </cell>
          <cell r="L2">
            <v>0.17792543162742844</v>
          </cell>
          <cell r="M2">
            <v>0.07</v>
          </cell>
          <cell r="N2">
            <v>0.08</v>
          </cell>
          <cell r="O2">
            <v>0.13</v>
          </cell>
          <cell r="P2">
            <v>0.13</v>
          </cell>
        </row>
        <row r="3">
          <cell r="A3" t="str">
            <v>DE</v>
          </cell>
          <cell r="B3">
            <v>0</v>
          </cell>
          <cell r="C3" t="str">
            <v>NEWL</v>
          </cell>
          <cell r="D3" t="str">
            <v/>
          </cell>
          <cell r="E3">
            <v>0.2</v>
          </cell>
          <cell r="F3">
            <v>0.2</v>
          </cell>
          <cell r="G3">
            <v>0.14</v>
          </cell>
          <cell r="H3">
            <v>0.07</v>
          </cell>
          <cell r="I3">
            <v>0.23</v>
          </cell>
          <cell r="J3">
            <v>0.23</v>
          </cell>
          <cell r="K3">
            <v>0.23</v>
          </cell>
          <cell r="L3">
            <v>0.17</v>
          </cell>
          <cell r="M3">
            <v>0.07</v>
          </cell>
          <cell r="N3">
            <v>0.08</v>
          </cell>
          <cell r="O3">
            <v>0.13</v>
          </cell>
          <cell r="P3">
            <v>0.13</v>
          </cell>
        </row>
        <row r="4">
          <cell r="B4">
            <v>0</v>
          </cell>
          <cell r="C4" t="str">
            <v>OLDL</v>
          </cell>
          <cell r="D4" t="str">
            <v/>
          </cell>
          <cell r="E4">
            <v>0.2</v>
          </cell>
          <cell r="F4">
            <v>0.2</v>
          </cell>
          <cell r="G4">
            <v>0.14</v>
          </cell>
          <cell r="H4">
            <v>0.07</v>
          </cell>
          <cell r="I4">
            <v>0.23</v>
          </cell>
          <cell r="J4">
            <v>0.23</v>
          </cell>
          <cell r="K4">
            <v>0.23</v>
          </cell>
          <cell r="L4">
            <v>0.17</v>
          </cell>
          <cell r="M4">
            <v>0.07</v>
          </cell>
          <cell r="N4">
            <v>0.08</v>
          </cell>
          <cell r="O4">
            <v>0.13</v>
          </cell>
          <cell r="P4">
            <v>0.13</v>
          </cell>
        </row>
        <row r="5">
          <cell r="B5">
            <v>0</v>
          </cell>
          <cell r="C5" t="str">
            <v>WHOL</v>
          </cell>
          <cell r="D5" t="str">
            <v/>
          </cell>
          <cell r="E5">
            <v>0.2</v>
          </cell>
          <cell r="F5">
            <v>0.2</v>
          </cell>
          <cell r="G5">
            <v>0.14</v>
          </cell>
          <cell r="H5">
            <v>0.07</v>
          </cell>
          <cell r="I5">
            <v>0.23</v>
          </cell>
          <cell r="J5">
            <v>0.23</v>
          </cell>
          <cell r="K5">
            <v>0.23</v>
          </cell>
          <cell r="L5">
            <v>0.17</v>
          </cell>
          <cell r="M5">
            <v>0.07</v>
          </cell>
          <cell r="N5">
            <v>0.08</v>
          </cell>
          <cell r="O5">
            <v>0.13</v>
          </cell>
          <cell r="P5">
            <v>0.13</v>
          </cell>
        </row>
        <row r="6">
          <cell r="A6" t="str">
            <v>AT</v>
          </cell>
          <cell r="B6">
            <v>14.445016474496503</v>
          </cell>
          <cell r="C6" t="str">
            <v>WHOL</v>
          </cell>
          <cell r="D6" t="str">
            <v>AUST</v>
          </cell>
          <cell r="E6">
            <v>0.2</v>
          </cell>
          <cell r="F6">
            <v>0.2</v>
          </cell>
          <cell r="G6">
            <v>0.14</v>
          </cell>
          <cell r="H6">
            <v>0.07</v>
          </cell>
          <cell r="I6">
            <v>0.23</v>
          </cell>
          <cell r="J6">
            <v>0.23</v>
          </cell>
          <cell r="K6">
            <v>0.23</v>
          </cell>
          <cell r="L6">
            <v>0.17</v>
          </cell>
          <cell r="M6">
            <v>0.07</v>
          </cell>
          <cell r="N6">
            <v>0.08</v>
          </cell>
          <cell r="O6">
            <v>0.13</v>
          </cell>
          <cell r="P6">
            <v>0.13</v>
          </cell>
        </row>
        <row r="7">
          <cell r="A7" t="str">
            <v>BE</v>
          </cell>
          <cell r="B7">
            <v>50.326335633362</v>
          </cell>
          <cell r="C7" t="str">
            <v>WHOL</v>
          </cell>
          <cell r="D7" t="str">
            <v>BELG</v>
          </cell>
          <cell r="E7">
            <v>0.2</v>
          </cell>
          <cell r="F7">
            <v>0.2</v>
          </cell>
          <cell r="G7">
            <v>0.14</v>
          </cell>
          <cell r="H7">
            <v>0.07</v>
          </cell>
          <cell r="I7">
            <v>0.23</v>
          </cell>
          <cell r="J7">
            <v>0.23</v>
          </cell>
          <cell r="K7">
            <v>0.23</v>
          </cell>
          <cell r="L7">
            <v>0.17</v>
          </cell>
          <cell r="M7">
            <v>0.07</v>
          </cell>
          <cell r="N7">
            <v>0.08</v>
          </cell>
          <cell r="O7">
            <v>0.13</v>
          </cell>
          <cell r="P7">
            <v>0.13</v>
          </cell>
        </row>
        <row r="8">
          <cell r="B8">
            <v>0</v>
          </cell>
          <cell r="C8" t="str">
            <v>WHOL</v>
          </cell>
          <cell r="D8" t="str">
            <v>BULG</v>
          </cell>
          <cell r="E8">
            <v>0.2</v>
          </cell>
          <cell r="F8">
            <v>0.2</v>
          </cell>
          <cell r="G8">
            <v>0.14</v>
          </cell>
          <cell r="H8">
            <v>0.07</v>
          </cell>
          <cell r="I8">
            <v>0.23</v>
          </cell>
          <cell r="J8">
            <v>0.23</v>
          </cell>
          <cell r="K8">
            <v>0.23</v>
          </cell>
          <cell r="L8">
            <v>0.17</v>
          </cell>
          <cell r="M8">
            <v>0.07</v>
          </cell>
          <cell r="N8">
            <v>0.08</v>
          </cell>
          <cell r="O8">
            <v>0.13</v>
          </cell>
          <cell r="P8">
            <v>0.13</v>
          </cell>
        </row>
        <row r="9">
          <cell r="B9">
            <v>0</v>
          </cell>
          <cell r="C9" t="str">
            <v>WHOL</v>
          </cell>
          <cell r="D9" t="str">
            <v>CZRE</v>
          </cell>
          <cell r="E9">
            <v>0.2</v>
          </cell>
          <cell r="F9">
            <v>0.2</v>
          </cell>
          <cell r="G9">
            <v>0.14</v>
          </cell>
          <cell r="H9">
            <v>0.07</v>
          </cell>
          <cell r="I9">
            <v>0.23</v>
          </cell>
          <cell r="J9">
            <v>0.23</v>
          </cell>
          <cell r="K9">
            <v>0.23</v>
          </cell>
          <cell r="L9">
            <v>0.17</v>
          </cell>
          <cell r="M9">
            <v>0.07</v>
          </cell>
          <cell r="N9">
            <v>0.08</v>
          </cell>
          <cell r="O9">
            <v>0.13</v>
          </cell>
          <cell r="P9">
            <v>0.13</v>
          </cell>
        </row>
        <row r="10">
          <cell r="A10" t="str">
            <v>DK</v>
          </cell>
          <cell r="B10">
            <v>91.69639715490605</v>
          </cell>
          <cell r="C10" t="str">
            <v>WHOL</v>
          </cell>
          <cell r="D10" t="str">
            <v>DENM</v>
          </cell>
          <cell r="E10">
            <v>0.2</v>
          </cell>
          <cell r="F10">
            <v>0.2</v>
          </cell>
          <cell r="G10">
            <v>0.14</v>
          </cell>
          <cell r="H10">
            <v>0.07</v>
          </cell>
          <cell r="I10">
            <v>0.23</v>
          </cell>
          <cell r="J10">
            <v>0.23</v>
          </cell>
          <cell r="K10">
            <v>0.23</v>
          </cell>
          <cell r="L10">
            <v>0.17</v>
          </cell>
          <cell r="M10">
            <v>0.07</v>
          </cell>
          <cell r="N10">
            <v>0.08</v>
          </cell>
          <cell r="O10">
            <v>0.13</v>
          </cell>
          <cell r="P10">
            <v>0.13</v>
          </cell>
        </row>
        <row r="11">
          <cell r="B11">
            <v>0</v>
          </cell>
          <cell r="C11" t="str">
            <v>WHOL</v>
          </cell>
          <cell r="D11" t="str">
            <v>ESTO</v>
          </cell>
          <cell r="E11">
            <v>0.11</v>
          </cell>
          <cell r="F11">
            <v>0.2</v>
          </cell>
          <cell r="G11">
            <v>0.14</v>
          </cell>
          <cell r="H11">
            <v>0.07</v>
          </cell>
          <cell r="I11">
            <v>0.23</v>
          </cell>
          <cell r="J11">
            <v>0.23</v>
          </cell>
          <cell r="K11">
            <v>0.23</v>
          </cell>
          <cell r="L11">
            <v>0.17</v>
          </cell>
          <cell r="M11">
            <v>0.07</v>
          </cell>
          <cell r="N11">
            <v>0.08</v>
          </cell>
          <cell r="O11">
            <v>0.13</v>
          </cell>
          <cell r="P11">
            <v>0.13</v>
          </cell>
        </row>
        <row r="12">
          <cell r="A12" t="str">
            <v>FI</v>
          </cell>
          <cell r="B12">
            <v>38.6770909090909</v>
          </cell>
          <cell r="C12" t="str">
            <v>WHOL</v>
          </cell>
          <cell r="D12" t="str">
            <v>FINL</v>
          </cell>
          <cell r="E12">
            <v>0.2</v>
          </cell>
          <cell r="F12">
            <v>0.2</v>
          </cell>
          <cell r="G12">
            <v>0.14</v>
          </cell>
          <cell r="H12">
            <v>0.07</v>
          </cell>
          <cell r="I12">
            <v>0.23</v>
          </cell>
          <cell r="J12">
            <v>0.23</v>
          </cell>
          <cell r="K12">
            <v>0.23</v>
          </cell>
          <cell r="L12">
            <v>0.17</v>
          </cell>
          <cell r="M12">
            <v>0.07</v>
          </cell>
          <cell r="N12">
            <v>0.08</v>
          </cell>
          <cell r="O12">
            <v>0.13</v>
          </cell>
          <cell r="P12">
            <v>0.13</v>
          </cell>
        </row>
        <row r="13">
          <cell r="A13" t="str">
            <v>FR</v>
          </cell>
          <cell r="B13">
            <v>113.04389654511785</v>
          </cell>
          <cell r="C13" t="str">
            <v>WHOL</v>
          </cell>
          <cell r="D13" t="str">
            <v>FRAN</v>
          </cell>
          <cell r="E13">
            <v>0.2</v>
          </cell>
          <cell r="F13">
            <v>0.2</v>
          </cell>
          <cell r="G13">
            <v>0.14</v>
          </cell>
          <cell r="H13">
            <v>0.07</v>
          </cell>
          <cell r="I13">
            <v>0.23</v>
          </cell>
          <cell r="J13">
            <v>0.23</v>
          </cell>
          <cell r="K13">
            <v>0.23</v>
          </cell>
          <cell r="L13">
            <v>0.17</v>
          </cell>
          <cell r="M13">
            <v>0.07</v>
          </cell>
          <cell r="N13">
            <v>0.08</v>
          </cell>
          <cell r="O13">
            <v>0.13</v>
          </cell>
          <cell r="P13">
            <v>0.13</v>
          </cell>
        </row>
        <row r="14">
          <cell r="A14" t="str">
            <v>GR</v>
          </cell>
          <cell r="B14">
            <v>0</v>
          </cell>
          <cell r="C14" t="str">
            <v>WHOL</v>
          </cell>
          <cell r="D14" t="str">
            <v>GREE</v>
          </cell>
          <cell r="E14">
            <v>0.2</v>
          </cell>
          <cell r="F14">
            <v>0.2</v>
          </cell>
          <cell r="G14">
            <v>0.14</v>
          </cell>
          <cell r="H14">
            <v>0.07</v>
          </cell>
          <cell r="I14">
            <v>0.23</v>
          </cell>
          <cell r="J14">
            <v>0.23</v>
          </cell>
          <cell r="K14">
            <v>0.23</v>
          </cell>
          <cell r="L14">
            <v>0.17</v>
          </cell>
          <cell r="M14">
            <v>0.07</v>
          </cell>
          <cell r="N14">
            <v>0.08</v>
          </cell>
          <cell r="O14">
            <v>0.13</v>
          </cell>
          <cell r="P14">
            <v>0.13</v>
          </cell>
        </row>
        <row r="15">
          <cell r="B15">
            <v>0</v>
          </cell>
          <cell r="C15" t="str">
            <v>WHOL</v>
          </cell>
          <cell r="D15" t="str">
            <v>HUNG</v>
          </cell>
          <cell r="E15">
            <v>0.2</v>
          </cell>
          <cell r="F15">
            <v>0.2</v>
          </cell>
          <cell r="G15">
            <v>0.14</v>
          </cell>
          <cell r="H15">
            <v>0.07</v>
          </cell>
          <cell r="I15">
            <v>0.23</v>
          </cell>
          <cell r="J15">
            <v>0.23</v>
          </cell>
          <cell r="K15">
            <v>0.23</v>
          </cell>
          <cell r="L15">
            <v>0.17</v>
          </cell>
          <cell r="M15">
            <v>0.07</v>
          </cell>
          <cell r="N15">
            <v>0.08</v>
          </cell>
          <cell r="O15">
            <v>0.13</v>
          </cell>
          <cell r="P15">
            <v>0.13</v>
          </cell>
        </row>
        <row r="16">
          <cell r="A16" t="str">
            <v>IE</v>
          </cell>
          <cell r="B16">
            <v>46.42991149991073</v>
          </cell>
          <cell r="C16" t="str">
            <v>WHOL</v>
          </cell>
          <cell r="D16" t="str">
            <v>IREL</v>
          </cell>
          <cell r="E16">
            <v>0.2</v>
          </cell>
          <cell r="F16">
            <v>0.2</v>
          </cell>
          <cell r="G16">
            <v>0.14</v>
          </cell>
          <cell r="H16">
            <v>0.07</v>
          </cell>
          <cell r="I16">
            <v>0.23</v>
          </cell>
          <cell r="J16">
            <v>0.23</v>
          </cell>
          <cell r="K16">
            <v>0.23</v>
          </cell>
          <cell r="L16">
            <v>0.17</v>
          </cell>
          <cell r="M16">
            <v>0.07</v>
          </cell>
          <cell r="N16">
            <v>0.08</v>
          </cell>
          <cell r="O16">
            <v>0.13</v>
          </cell>
          <cell r="P16">
            <v>0.13</v>
          </cell>
        </row>
        <row r="17">
          <cell r="A17" t="str">
            <v>IT</v>
          </cell>
          <cell r="B17">
            <v>364.22967096928227</v>
          </cell>
          <cell r="C17" t="str">
            <v>WHOL</v>
          </cell>
          <cell r="D17" t="str">
            <v>ITAL</v>
          </cell>
          <cell r="E17">
            <v>0.2</v>
          </cell>
          <cell r="F17">
            <v>0.2</v>
          </cell>
          <cell r="G17">
            <v>0.14</v>
          </cell>
          <cell r="H17">
            <v>0.12</v>
          </cell>
          <cell r="I17">
            <v>0.26</v>
          </cell>
          <cell r="J17">
            <v>0.26</v>
          </cell>
          <cell r="K17">
            <v>0.26</v>
          </cell>
          <cell r="L17">
            <v>0.22</v>
          </cell>
          <cell r="M17">
            <v>0.07</v>
          </cell>
          <cell r="N17">
            <v>0.08</v>
          </cell>
          <cell r="O17">
            <v>0.13</v>
          </cell>
          <cell r="P17">
            <v>0.13</v>
          </cell>
        </row>
        <row r="18">
          <cell r="A18" t="str">
            <v>LU</v>
          </cell>
          <cell r="B18">
            <v>0</v>
          </cell>
          <cell r="C18" t="str">
            <v>WHOL</v>
          </cell>
          <cell r="D18" t="str">
            <v>LUXE</v>
          </cell>
          <cell r="E18">
            <v>0.2</v>
          </cell>
          <cell r="F18">
            <v>0.2</v>
          </cell>
          <cell r="G18">
            <v>0.14</v>
          </cell>
          <cell r="H18">
            <v>0.07</v>
          </cell>
          <cell r="I18">
            <v>0.23</v>
          </cell>
          <cell r="J18">
            <v>0.23</v>
          </cell>
          <cell r="K18">
            <v>0.23</v>
          </cell>
          <cell r="L18">
            <v>0.17</v>
          </cell>
          <cell r="M18">
            <v>0.07</v>
          </cell>
          <cell r="N18">
            <v>0.08</v>
          </cell>
          <cell r="O18">
            <v>0.13</v>
          </cell>
          <cell r="P18">
            <v>0.13</v>
          </cell>
        </row>
        <row r="19">
          <cell r="A19" t="str">
            <v>NL</v>
          </cell>
          <cell r="B19">
            <v>70.40466926070039</v>
          </cell>
          <cell r="C19" t="str">
            <v>WHOL</v>
          </cell>
          <cell r="D19" t="str">
            <v>NETH</v>
          </cell>
          <cell r="E19">
            <v>0.2</v>
          </cell>
          <cell r="F19">
            <v>0.2</v>
          </cell>
          <cell r="G19">
            <v>0.14</v>
          </cell>
          <cell r="H19">
            <v>0.07</v>
          </cell>
          <cell r="I19">
            <v>0.23</v>
          </cell>
          <cell r="J19">
            <v>0.23</v>
          </cell>
          <cell r="K19">
            <v>0.23</v>
          </cell>
          <cell r="L19">
            <v>0.17</v>
          </cell>
          <cell r="M19">
            <v>0.07</v>
          </cell>
          <cell r="N19">
            <v>0.08</v>
          </cell>
          <cell r="O19">
            <v>0.13</v>
          </cell>
          <cell r="P19">
            <v>0.13</v>
          </cell>
        </row>
        <row r="20">
          <cell r="A20" t="str">
            <v>NO</v>
          </cell>
          <cell r="B20" t="e">
            <v>#N/A</v>
          </cell>
          <cell r="C20" t="str">
            <v>WHOL</v>
          </cell>
          <cell r="D20" t="str">
            <v>NORW</v>
          </cell>
          <cell r="E20">
            <v>0.2</v>
          </cell>
          <cell r="F20">
            <v>0.2</v>
          </cell>
          <cell r="G20">
            <v>0.14</v>
          </cell>
          <cell r="H20">
            <v>0.07</v>
          </cell>
          <cell r="I20">
            <v>0.23</v>
          </cell>
          <cell r="J20">
            <v>0.23</v>
          </cell>
          <cell r="K20">
            <v>0.23</v>
          </cell>
          <cell r="L20">
            <v>0.17</v>
          </cell>
          <cell r="M20">
            <v>0.07</v>
          </cell>
          <cell r="N20">
            <v>0.08</v>
          </cell>
          <cell r="O20">
            <v>0.13</v>
          </cell>
          <cell r="P20">
            <v>0.13</v>
          </cell>
        </row>
        <row r="21">
          <cell r="A21" t="str">
            <v>PT</v>
          </cell>
          <cell r="B21">
            <v>63.12564010067557</v>
          </cell>
          <cell r="C21" t="str">
            <v>WHOL</v>
          </cell>
          <cell r="D21" t="str">
            <v>PORT</v>
          </cell>
          <cell r="E21">
            <v>0.2</v>
          </cell>
          <cell r="F21">
            <v>0.2</v>
          </cell>
          <cell r="G21">
            <v>0.14</v>
          </cell>
          <cell r="H21">
            <v>0.07</v>
          </cell>
          <cell r="I21">
            <v>0.23</v>
          </cell>
          <cell r="J21">
            <v>0.23</v>
          </cell>
          <cell r="K21">
            <v>0.23</v>
          </cell>
          <cell r="L21">
            <v>0.17</v>
          </cell>
          <cell r="M21">
            <v>0.07</v>
          </cell>
          <cell r="N21">
            <v>0.08</v>
          </cell>
          <cell r="O21">
            <v>0.13</v>
          </cell>
          <cell r="P21">
            <v>0.13</v>
          </cell>
        </row>
        <row r="22">
          <cell r="B22">
            <v>0</v>
          </cell>
          <cell r="C22" t="str">
            <v>WHOL</v>
          </cell>
          <cell r="D22" t="str">
            <v>SKRE</v>
          </cell>
          <cell r="E22">
            <v>0.2</v>
          </cell>
          <cell r="F22">
            <v>0.2</v>
          </cell>
          <cell r="G22">
            <v>0.14</v>
          </cell>
          <cell r="H22">
            <v>0.07</v>
          </cell>
          <cell r="I22">
            <v>0.23</v>
          </cell>
          <cell r="J22">
            <v>0.23</v>
          </cell>
          <cell r="K22">
            <v>0.23</v>
          </cell>
          <cell r="L22">
            <v>0.17</v>
          </cell>
          <cell r="M22">
            <v>0.07</v>
          </cell>
          <cell r="N22">
            <v>0.08</v>
          </cell>
          <cell r="O22">
            <v>0.13</v>
          </cell>
          <cell r="P22">
            <v>0.13</v>
          </cell>
        </row>
        <row r="23">
          <cell r="A23" t="str">
            <v>ES</v>
          </cell>
          <cell r="B23">
            <v>211.31420435606648</v>
          </cell>
          <cell r="C23" t="str">
            <v>WHOL</v>
          </cell>
          <cell r="D23" t="str">
            <v>SPAI</v>
          </cell>
          <cell r="E23">
            <v>0.2</v>
          </cell>
          <cell r="F23">
            <v>0.2</v>
          </cell>
          <cell r="G23">
            <v>0.14</v>
          </cell>
          <cell r="H23">
            <v>0.07</v>
          </cell>
          <cell r="I23">
            <v>0.23</v>
          </cell>
          <cell r="J23">
            <v>0.23</v>
          </cell>
          <cell r="K23">
            <v>0.23</v>
          </cell>
          <cell r="L23">
            <v>0.17</v>
          </cell>
          <cell r="M23">
            <v>0.07</v>
          </cell>
          <cell r="N23">
            <v>0.08</v>
          </cell>
          <cell r="O23">
            <v>0.13</v>
          </cell>
          <cell r="P23">
            <v>0.13</v>
          </cell>
        </row>
        <row r="24">
          <cell r="A24" t="str">
            <v>SE</v>
          </cell>
          <cell r="B24">
            <v>13.598569343065693</v>
          </cell>
          <cell r="C24" t="str">
            <v>WHOL</v>
          </cell>
          <cell r="D24" t="str">
            <v>SWED</v>
          </cell>
          <cell r="E24">
            <v>0.2</v>
          </cell>
          <cell r="F24">
            <v>0.2</v>
          </cell>
          <cell r="G24">
            <v>0.14</v>
          </cell>
          <cell r="H24">
            <v>0.07</v>
          </cell>
          <cell r="I24">
            <v>0.23</v>
          </cell>
          <cell r="J24">
            <v>0.23</v>
          </cell>
          <cell r="K24">
            <v>0.23</v>
          </cell>
          <cell r="L24">
            <v>0.17</v>
          </cell>
          <cell r="M24">
            <v>0.07</v>
          </cell>
          <cell r="N24">
            <v>0.08</v>
          </cell>
          <cell r="O24">
            <v>0.13</v>
          </cell>
          <cell r="P24">
            <v>0.13</v>
          </cell>
        </row>
        <row r="25">
          <cell r="B25">
            <v>0</v>
          </cell>
          <cell r="C25" t="str">
            <v>WHOL</v>
          </cell>
          <cell r="D25" t="str">
            <v>SWIT</v>
          </cell>
          <cell r="E25">
            <v>0.2</v>
          </cell>
          <cell r="F25">
            <v>0.2</v>
          </cell>
          <cell r="G25">
            <v>0.14</v>
          </cell>
          <cell r="H25">
            <v>0.07</v>
          </cell>
          <cell r="I25">
            <v>0.23</v>
          </cell>
          <cell r="J25">
            <v>0.23</v>
          </cell>
          <cell r="K25">
            <v>0.23</v>
          </cell>
          <cell r="L25">
            <v>0.17</v>
          </cell>
          <cell r="M25">
            <v>0.07</v>
          </cell>
          <cell r="N25">
            <v>0.08</v>
          </cell>
          <cell r="O25">
            <v>0.13</v>
          </cell>
          <cell r="P25">
            <v>0.13</v>
          </cell>
        </row>
        <row r="26">
          <cell r="A26" t="str">
            <v>UK</v>
          </cell>
          <cell r="B26">
            <v>781.1024041849599</v>
          </cell>
          <cell r="C26" t="str">
            <v>WHOL</v>
          </cell>
          <cell r="D26" t="str">
            <v>UNKI</v>
          </cell>
          <cell r="E26">
            <v>0.2</v>
          </cell>
          <cell r="F26">
            <v>0.2</v>
          </cell>
          <cell r="G26">
            <v>0.14</v>
          </cell>
          <cell r="H26">
            <v>0.07</v>
          </cell>
          <cell r="I26">
            <v>0.23</v>
          </cell>
          <cell r="J26">
            <v>0.23</v>
          </cell>
          <cell r="K26">
            <v>0.23</v>
          </cell>
          <cell r="L26">
            <v>0.17</v>
          </cell>
          <cell r="M26">
            <v>0.07</v>
          </cell>
          <cell r="N26">
            <v>0.08</v>
          </cell>
          <cell r="O26">
            <v>0.13</v>
          </cell>
          <cell r="P26">
            <v>0.13</v>
          </cell>
        </row>
      </sheetData>
      <sheetData sheetId="9">
        <row r="2">
          <cell r="A2" t="str">
            <v>EU15</v>
          </cell>
          <cell r="C2" t="str">
            <v>COMM</v>
          </cell>
          <cell r="D2" t="str">
            <v/>
          </cell>
          <cell r="G2">
            <v>100.83333333333333</v>
          </cell>
          <cell r="H2">
            <v>56.1</v>
          </cell>
          <cell r="I2">
            <v>95.88333333333334</v>
          </cell>
          <cell r="L2">
            <v>77.36666666666667</v>
          </cell>
          <cell r="M2">
            <v>68.07777777777777</v>
          </cell>
          <cell r="N2">
            <v>74.06666666666666</v>
          </cell>
          <cell r="O2">
            <v>109.63333333333333</v>
          </cell>
        </row>
        <row r="3">
          <cell r="A3" t="str">
            <v>DE</v>
          </cell>
          <cell r="C3" t="str">
            <v>NEWL</v>
          </cell>
          <cell r="D3" t="str">
            <v/>
          </cell>
          <cell r="E3">
            <v>101.2</v>
          </cell>
          <cell r="G3">
            <v>100.83333333333333</v>
          </cell>
          <cell r="H3">
            <v>56.1</v>
          </cell>
          <cell r="I3">
            <v>95.88333333333334</v>
          </cell>
          <cell r="L3">
            <v>77.36666666666667</v>
          </cell>
          <cell r="M3">
            <v>68.07777777777777</v>
          </cell>
          <cell r="N3">
            <v>74.06666666666666</v>
          </cell>
          <cell r="O3">
            <v>109.63333333333333</v>
          </cell>
        </row>
        <row r="4">
          <cell r="C4" t="str">
            <v>OLDL</v>
          </cell>
          <cell r="D4" t="str">
            <v/>
          </cell>
          <cell r="E4">
            <v>101.2</v>
          </cell>
          <cell r="G4">
            <v>100.83333333333333</v>
          </cell>
          <cell r="H4">
            <v>56.1</v>
          </cell>
          <cell r="I4">
            <v>95.88333333333334</v>
          </cell>
          <cell r="L4">
            <v>77.36666666666667</v>
          </cell>
          <cell r="M4">
            <v>68.07777777777777</v>
          </cell>
          <cell r="N4">
            <v>74.06666666666666</v>
          </cell>
          <cell r="O4">
            <v>109.63333333333333</v>
          </cell>
        </row>
        <row r="5">
          <cell r="C5" t="str">
            <v>WHOL</v>
          </cell>
          <cell r="D5" t="str">
            <v/>
          </cell>
          <cell r="E5">
            <v>101.2</v>
          </cell>
          <cell r="G5">
            <v>100.83333333333333</v>
          </cell>
          <cell r="H5">
            <v>56.1</v>
          </cell>
          <cell r="I5">
            <v>95.88333333333334</v>
          </cell>
          <cell r="L5">
            <v>77.36666666666667</v>
          </cell>
          <cell r="M5">
            <v>68.07777777777777</v>
          </cell>
          <cell r="N5">
            <v>74.06666666666666</v>
          </cell>
          <cell r="O5">
            <v>109.63333333333333</v>
          </cell>
        </row>
        <row r="6">
          <cell r="A6" t="str">
            <v>AT</v>
          </cell>
          <cell r="C6" t="str">
            <v>WHOL</v>
          </cell>
          <cell r="D6" t="str">
            <v>AUST</v>
          </cell>
          <cell r="E6">
            <v>101.2</v>
          </cell>
          <cell r="G6">
            <v>100.83333333333333</v>
          </cell>
          <cell r="H6">
            <v>56.1</v>
          </cell>
          <cell r="I6">
            <v>95.88333333333334</v>
          </cell>
          <cell r="L6">
            <v>77.36666666666667</v>
          </cell>
          <cell r="M6">
            <v>68.07777777777777</v>
          </cell>
          <cell r="N6">
            <v>74.06666666666666</v>
          </cell>
          <cell r="O6">
            <v>109.63333333333333</v>
          </cell>
        </row>
        <row r="7">
          <cell r="A7" t="str">
            <v>BE</v>
          </cell>
          <cell r="C7" t="str">
            <v>WHOL</v>
          </cell>
          <cell r="D7" t="str">
            <v>BELG</v>
          </cell>
          <cell r="E7">
            <v>101.2</v>
          </cell>
          <cell r="G7">
            <v>100.83333333333333</v>
          </cell>
          <cell r="H7">
            <v>56.1</v>
          </cell>
          <cell r="I7">
            <v>95.88333333333334</v>
          </cell>
          <cell r="L7">
            <v>77.36666666666667</v>
          </cell>
          <cell r="M7">
            <v>68.07777777777777</v>
          </cell>
          <cell r="N7">
            <v>74.06666666666666</v>
          </cell>
          <cell r="O7">
            <v>109.63333333333333</v>
          </cell>
        </row>
        <row r="8">
          <cell r="C8" t="str">
            <v>WHOL</v>
          </cell>
          <cell r="D8" t="str">
            <v>BULG</v>
          </cell>
          <cell r="E8">
            <v>101.2</v>
          </cell>
          <cell r="G8">
            <v>100.83333333333333</v>
          </cell>
          <cell r="H8">
            <v>56.1</v>
          </cell>
          <cell r="I8">
            <v>95.88333333333334</v>
          </cell>
          <cell r="L8">
            <v>77.36666666666667</v>
          </cell>
          <cell r="M8">
            <v>68.07777777777777</v>
          </cell>
          <cell r="N8">
            <v>74.06666666666666</v>
          </cell>
          <cell r="O8">
            <v>109.63333333333333</v>
          </cell>
        </row>
        <row r="9">
          <cell r="C9" t="str">
            <v>WHOL</v>
          </cell>
          <cell r="D9" t="str">
            <v>CZRE</v>
          </cell>
          <cell r="E9">
            <v>101.2</v>
          </cell>
          <cell r="G9">
            <v>100.83333333333333</v>
          </cell>
          <cell r="H9">
            <v>56.1</v>
          </cell>
          <cell r="I9">
            <v>95.88333333333334</v>
          </cell>
          <cell r="L9">
            <v>77.36666666666667</v>
          </cell>
          <cell r="M9">
            <v>68.07777777777777</v>
          </cell>
          <cell r="N9">
            <v>74.06666666666666</v>
          </cell>
          <cell r="O9">
            <v>109.63333333333333</v>
          </cell>
        </row>
        <row r="10">
          <cell r="A10" t="str">
            <v>DK</v>
          </cell>
          <cell r="C10" t="str">
            <v>WHOL</v>
          </cell>
          <cell r="D10" t="str">
            <v>DENM</v>
          </cell>
          <cell r="E10">
            <v>101.2</v>
          </cell>
          <cell r="G10">
            <v>100.83333333333333</v>
          </cell>
          <cell r="H10">
            <v>56.1</v>
          </cell>
          <cell r="I10">
            <v>95.88333333333334</v>
          </cell>
          <cell r="L10">
            <v>77.36666666666667</v>
          </cell>
          <cell r="M10">
            <v>68.07777777777777</v>
          </cell>
          <cell r="N10">
            <v>74.06666666666666</v>
          </cell>
          <cell r="O10">
            <v>109.63333333333333</v>
          </cell>
        </row>
        <row r="11">
          <cell r="C11" t="str">
            <v>WHOL</v>
          </cell>
          <cell r="D11" t="str">
            <v>ESTO</v>
          </cell>
          <cell r="E11">
            <v>101.2</v>
          </cell>
          <cell r="G11">
            <v>100.83333333333333</v>
          </cell>
          <cell r="H11">
            <v>56.1</v>
          </cell>
          <cell r="I11">
            <v>95.88333333333334</v>
          </cell>
          <cell r="L11">
            <v>77.36666666666667</v>
          </cell>
          <cell r="M11">
            <v>68.07777777777777</v>
          </cell>
          <cell r="N11">
            <v>74.06666666666666</v>
          </cell>
          <cell r="O11">
            <v>109.63333333333333</v>
          </cell>
        </row>
        <row r="12">
          <cell r="A12" t="str">
            <v>FI</v>
          </cell>
          <cell r="C12" t="str">
            <v>WHOL</v>
          </cell>
          <cell r="D12" t="str">
            <v>FINL</v>
          </cell>
          <cell r="E12">
            <v>101.2</v>
          </cell>
          <cell r="G12">
            <v>100.83333333333333</v>
          </cell>
          <cell r="H12">
            <v>56.1</v>
          </cell>
          <cell r="I12">
            <v>95.88333333333334</v>
          </cell>
          <cell r="L12">
            <v>77.36666666666667</v>
          </cell>
          <cell r="M12">
            <v>68.07777777777777</v>
          </cell>
          <cell r="N12">
            <v>74.06666666666666</v>
          </cell>
          <cell r="O12">
            <v>109.63333333333333</v>
          </cell>
        </row>
        <row r="13">
          <cell r="A13" t="str">
            <v>FR</v>
          </cell>
          <cell r="C13" t="str">
            <v>WHOL</v>
          </cell>
          <cell r="D13" t="str">
            <v>FRAN</v>
          </cell>
          <cell r="E13">
            <v>101.2</v>
          </cell>
          <cell r="G13">
            <v>100.83333333333333</v>
          </cell>
          <cell r="H13">
            <v>56.1</v>
          </cell>
          <cell r="I13">
            <v>95.88333333333334</v>
          </cell>
          <cell r="L13">
            <v>77.36666666666667</v>
          </cell>
          <cell r="M13">
            <v>68.07777777777777</v>
          </cell>
          <cell r="N13">
            <v>74.06666666666666</v>
          </cell>
          <cell r="O13">
            <v>109.63333333333333</v>
          </cell>
        </row>
        <row r="14">
          <cell r="A14" t="str">
            <v>GR</v>
          </cell>
          <cell r="C14" t="str">
            <v>WHOL</v>
          </cell>
          <cell r="D14" t="str">
            <v>GREE</v>
          </cell>
          <cell r="E14">
            <v>101.2</v>
          </cell>
          <cell r="G14">
            <v>100.83333333333333</v>
          </cell>
          <cell r="H14">
            <v>56.1</v>
          </cell>
          <cell r="I14">
            <v>95.88333333333334</v>
          </cell>
          <cell r="L14">
            <v>77.36666666666667</v>
          </cell>
          <cell r="M14">
            <v>68.07777777777777</v>
          </cell>
          <cell r="N14">
            <v>74.06666666666666</v>
          </cell>
          <cell r="O14">
            <v>109.63333333333333</v>
          </cell>
        </row>
        <row r="15">
          <cell r="C15" t="str">
            <v>WHOL</v>
          </cell>
          <cell r="D15" t="str">
            <v>HUNG</v>
          </cell>
          <cell r="E15">
            <v>101.2</v>
          </cell>
          <cell r="G15">
            <v>100.83333333333333</v>
          </cell>
          <cell r="H15">
            <v>56.1</v>
          </cell>
          <cell r="I15">
            <v>95.88333333333334</v>
          </cell>
          <cell r="L15">
            <v>77.36666666666667</v>
          </cell>
          <cell r="M15">
            <v>68.07777777777777</v>
          </cell>
          <cell r="N15">
            <v>74.06666666666666</v>
          </cell>
          <cell r="O15">
            <v>109.63333333333333</v>
          </cell>
        </row>
        <row r="16">
          <cell r="A16" t="str">
            <v>IE</v>
          </cell>
          <cell r="C16" t="str">
            <v>WHOL</v>
          </cell>
          <cell r="D16" t="str">
            <v>IREL</v>
          </cell>
          <cell r="E16">
            <v>101.2</v>
          </cell>
          <cell r="G16">
            <v>100.83333333333333</v>
          </cell>
          <cell r="H16">
            <v>56.1</v>
          </cell>
          <cell r="I16">
            <v>95.88333333333334</v>
          </cell>
          <cell r="L16">
            <v>77.36666666666667</v>
          </cell>
          <cell r="M16">
            <v>68.07777777777777</v>
          </cell>
          <cell r="N16">
            <v>74.06666666666666</v>
          </cell>
          <cell r="O16">
            <v>109.63333333333333</v>
          </cell>
        </row>
        <row r="17">
          <cell r="A17" t="str">
            <v>IT</v>
          </cell>
          <cell r="C17" t="str">
            <v>WHOL</v>
          </cell>
          <cell r="D17" t="str">
            <v>ITAL</v>
          </cell>
          <cell r="E17">
            <v>101.2</v>
          </cell>
          <cell r="G17">
            <v>100.83333333333333</v>
          </cell>
          <cell r="H17">
            <v>56.1</v>
          </cell>
          <cell r="I17">
            <v>95.88333333333334</v>
          </cell>
          <cell r="L17">
            <v>77.36666666666667</v>
          </cell>
          <cell r="M17">
            <v>68.07777777777777</v>
          </cell>
          <cell r="N17">
            <v>74.06666666666666</v>
          </cell>
          <cell r="O17">
            <v>109.63333333333333</v>
          </cell>
        </row>
        <row r="18">
          <cell r="A18" t="str">
            <v>LU</v>
          </cell>
          <cell r="C18" t="str">
            <v>WHOL</v>
          </cell>
          <cell r="D18" t="str">
            <v>LUXE</v>
          </cell>
          <cell r="E18">
            <v>101.2</v>
          </cell>
          <cell r="G18">
            <v>100.83333333333333</v>
          </cell>
          <cell r="H18">
            <v>56.1</v>
          </cell>
          <cell r="I18">
            <v>95.88333333333334</v>
          </cell>
          <cell r="L18">
            <v>77.36666666666667</v>
          </cell>
          <cell r="M18">
            <v>68.07777777777777</v>
          </cell>
          <cell r="N18">
            <v>74.06666666666666</v>
          </cell>
          <cell r="O18">
            <v>109.63333333333333</v>
          </cell>
        </row>
        <row r="19">
          <cell r="A19" t="str">
            <v>NL</v>
          </cell>
          <cell r="C19" t="str">
            <v>WHOL</v>
          </cell>
          <cell r="D19" t="str">
            <v>NETH</v>
          </cell>
          <cell r="E19">
            <v>101.2</v>
          </cell>
          <cell r="G19">
            <v>100.83333333333333</v>
          </cell>
          <cell r="H19">
            <v>56.1</v>
          </cell>
          <cell r="I19">
            <v>95.88333333333334</v>
          </cell>
          <cell r="L19">
            <v>77.36666666666667</v>
          </cell>
          <cell r="M19">
            <v>68.07777777777777</v>
          </cell>
          <cell r="N19">
            <v>74.06666666666666</v>
          </cell>
          <cell r="O19">
            <v>109.63333333333333</v>
          </cell>
        </row>
        <row r="20">
          <cell r="A20" t="str">
            <v>NO</v>
          </cell>
          <cell r="C20" t="str">
            <v>WHOL</v>
          </cell>
          <cell r="D20" t="str">
            <v>NORW</v>
          </cell>
          <cell r="E20">
            <v>101.2</v>
          </cell>
          <cell r="G20">
            <v>100.83333333333333</v>
          </cell>
          <cell r="H20">
            <v>56.1</v>
          </cell>
          <cell r="I20">
            <v>95.88333333333334</v>
          </cell>
          <cell r="L20">
            <v>77.36666666666667</v>
          </cell>
          <cell r="M20">
            <v>68.07777777777777</v>
          </cell>
          <cell r="N20">
            <v>74.06666666666666</v>
          </cell>
          <cell r="O20">
            <v>109.63333333333333</v>
          </cell>
        </row>
        <row r="21">
          <cell r="A21" t="str">
            <v>PT</v>
          </cell>
          <cell r="C21" t="str">
            <v>WHOL</v>
          </cell>
          <cell r="D21" t="str">
            <v>PORT</v>
          </cell>
          <cell r="E21">
            <v>101.2</v>
          </cell>
          <cell r="G21">
            <v>100.83333333333333</v>
          </cell>
          <cell r="H21">
            <v>56.1</v>
          </cell>
          <cell r="I21">
            <v>95.88333333333334</v>
          </cell>
          <cell r="L21">
            <v>77.36666666666667</v>
          </cell>
          <cell r="M21">
            <v>68.07777777777777</v>
          </cell>
          <cell r="N21">
            <v>74.06666666666666</v>
          </cell>
          <cell r="O21">
            <v>109.63333333333333</v>
          </cell>
        </row>
        <row r="22">
          <cell r="C22" t="str">
            <v>WHOL</v>
          </cell>
          <cell r="D22" t="str">
            <v>SKRE</v>
          </cell>
          <cell r="E22">
            <v>101.2</v>
          </cell>
          <cell r="G22">
            <v>100.83333333333333</v>
          </cell>
          <cell r="H22">
            <v>56.1</v>
          </cell>
          <cell r="I22">
            <v>95.88333333333334</v>
          </cell>
          <cell r="L22">
            <v>77.36666666666667</v>
          </cell>
          <cell r="M22">
            <v>68.07777777777777</v>
          </cell>
          <cell r="N22">
            <v>74.06666666666666</v>
          </cell>
          <cell r="O22">
            <v>109.63333333333333</v>
          </cell>
        </row>
        <row r="23">
          <cell r="A23" t="str">
            <v>ES</v>
          </cell>
          <cell r="C23" t="str">
            <v>WHOL</v>
          </cell>
          <cell r="D23" t="str">
            <v>SPAI</v>
          </cell>
          <cell r="E23">
            <v>101.2</v>
          </cell>
          <cell r="G23">
            <v>100.83333333333333</v>
          </cell>
          <cell r="H23">
            <v>56.1</v>
          </cell>
          <cell r="I23">
            <v>95.88333333333334</v>
          </cell>
          <cell r="L23">
            <v>77.36666666666667</v>
          </cell>
          <cell r="M23">
            <v>68.07777777777777</v>
          </cell>
          <cell r="N23">
            <v>74.06666666666666</v>
          </cell>
          <cell r="O23">
            <v>109.63333333333333</v>
          </cell>
        </row>
        <row r="24">
          <cell r="A24" t="str">
            <v>SE</v>
          </cell>
          <cell r="C24" t="str">
            <v>WHOL</v>
          </cell>
          <cell r="D24" t="str">
            <v>SWED</v>
          </cell>
          <cell r="E24">
            <v>101.2</v>
          </cell>
          <cell r="G24">
            <v>100.83333333333333</v>
          </cell>
          <cell r="H24">
            <v>56.1</v>
          </cell>
          <cell r="I24">
            <v>95.88333333333334</v>
          </cell>
          <cell r="L24">
            <v>77.36666666666667</v>
          </cell>
          <cell r="M24">
            <v>68.07777777777777</v>
          </cell>
          <cell r="N24">
            <v>74.06666666666666</v>
          </cell>
          <cell r="O24">
            <v>109.63333333333333</v>
          </cell>
        </row>
        <row r="25">
          <cell r="C25" t="str">
            <v>WHOL</v>
          </cell>
          <cell r="D25" t="str">
            <v>SWIT</v>
          </cell>
          <cell r="E25">
            <v>101.2</v>
          </cell>
          <cell r="G25">
            <v>100.83333333333333</v>
          </cell>
          <cell r="H25">
            <v>56.1</v>
          </cell>
          <cell r="I25">
            <v>95.88333333333334</v>
          </cell>
          <cell r="L25">
            <v>77.36666666666667</v>
          </cell>
          <cell r="M25">
            <v>68.07777777777777</v>
          </cell>
          <cell r="N25">
            <v>74.06666666666666</v>
          </cell>
          <cell r="O25">
            <v>109.63333333333333</v>
          </cell>
        </row>
        <row r="26">
          <cell r="A26" t="str">
            <v>UK</v>
          </cell>
          <cell r="C26" t="str">
            <v>WHOL</v>
          </cell>
          <cell r="D26" t="str">
            <v>UNKI</v>
          </cell>
          <cell r="E26">
            <v>101.2</v>
          </cell>
          <cell r="G26">
            <v>100.83333333333333</v>
          </cell>
          <cell r="H26">
            <v>56.1</v>
          </cell>
          <cell r="I26">
            <v>95.88333333333334</v>
          </cell>
          <cell r="L26">
            <v>77.36666666666667</v>
          </cell>
          <cell r="M26">
            <v>68.07777777777777</v>
          </cell>
          <cell r="N26">
            <v>74.06666666666666</v>
          </cell>
          <cell r="O26">
            <v>109.63333333333333</v>
          </cell>
        </row>
      </sheetData>
      <sheetData sheetId="10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107003 Gross production from nuclear energy</v>
          </cell>
        </row>
        <row r="14">
          <cell r="B14" t="str">
            <v>107001 Gross hydro-electrical production</v>
          </cell>
        </row>
        <row r="15">
          <cell r="B15" t="str">
            <v>107002 Gross production from geothermal electric energy</v>
          </cell>
        </row>
        <row r="16">
          <cell r="B16" t="str">
            <v>107005 Gross production from wind energy</v>
          </cell>
        </row>
        <row r="17">
          <cell r="B17" t="str">
            <v>107004 Gross production from conventional thermal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107103 Net production from nuclear energy</v>
          </cell>
        </row>
        <row r="28">
          <cell r="B28" t="str">
            <v>107104 Net production from conventional thermal energy</v>
          </cell>
        </row>
        <row r="29">
          <cell r="B29" t="str">
            <v>107105 Net production from wind energy</v>
          </cell>
        </row>
        <row r="30">
          <cell r="B30" t="str">
            <v>107106 Net production from conventional thermal energy, hard coal</v>
          </cell>
        </row>
        <row r="31">
          <cell r="B31" t="str">
            <v>107107 Net production from conventional thermal energy, lignite</v>
          </cell>
        </row>
        <row r="32">
          <cell r="B32" t="str">
            <v>107108 Net production from conventional thermal energy, petroleum products</v>
          </cell>
        </row>
        <row r="33">
          <cell r="B33" t="str">
            <v>107109 Net production from conventional thermal energy, natural gas</v>
          </cell>
        </row>
        <row r="34">
          <cell r="B34" t="str">
            <v>107110 Net production from conventional thermal energy, gas derivatives</v>
          </cell>
        </row>
        <row r="35">
          <cell r="B35" t="str">
            <v>107111 Net production from conventional thermal energy, biomass</v>
          </cell>
        </row>
        <row r="36">
          <cell r="B36" t="str">
            <v>107112 Net production from conventional thermal energy, other</v>
          </cell>
        </row>
      </sheetData>
      <sheetData sheetId="11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12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13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4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107108 Net production from conventional thermal energy, petroleum products</v>
          </cell>
        </row>
        <row r="30">
          <cell r="B30" t="str">
            <v>107109 Net production from conventional thermal energy, natural gas</v>
          </cell>
        </row>
        <row r="31">
          <cell r="B31" t="str">
            <v>107111 Net production from conventional thermal energy, biomass</v>
          </cell>
        </row>
        <row r="32">
          <cell r="B32" t="str">
            <v>107112 Net production from conventional thermal energy, other</v>
          </cell>
        </row>
      </sheetData>
      <sheetData sheetId="15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6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7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8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107112 Net production from conventional thermal energy, other</v>
          </cell>
        </row>
      </sheetData>
      <sheetData sheetId="19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107111 Net production from conventional thermal energy, biomass</v>
          </cell>
        </row>
        <row r="33">
          <cell r="B33" t="str">
            <v>107112 Net production from conventional thermal energy, other</v>
          </cell>
        </row>
      </sheetData>
      <sheetData sheetId="20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107103 Net production from nuclear energy</v>
          </cell>
        </row>
        <row r="28">
          <cell r="B28" t="str">
            <v>107104 Net production from conventional thermal energy</v>
          </cell>
        </row>
        <row r="29">
          <cell r="B29" t="str">
            <v>107105 Net production from wind energy</v>
          </cell>
        </row>
        <row r="30">
          <cell r="B30" t="str">
            <v>107106 Net production from conventional thermal energy, hard coal</v>
          </cell>
        </row>
        <row r="31">
          <cell r="B31" t="str">
            <v>107107 Net production from conventional thermal energy, lignite</v>
          </cell>
        </row>
        <row r="32">
          <cell r="B32" t="str">
            <v>107108 Net production from conventional thermal energy, petroleum products</v>
          </cell>
        </row>
        <row r="33">
          <cell r="B33" t="str">
            <v>107109 Net production from conventional thermal energy, natural gas</v>
          </cell>
        </row>
        <row r="34">
          <cell r="B34" t="str">
            <v>107110 Net production from conventional thermal energy, gas derivatives</v>
          </cell>
        </row>
        <row r="35">
          <cell r="B35" t="str">
            <v>107111 Net production from conventional thermal energy, biomass</v>
          </cell>
        </row>
        <row r="36">
          <cell r="B36" t="str">
            <v>107112 Net production from conventional thermal energy, other</v>
          </cell>
        </row>
      </sheetData>
      <sheetData sheetId="21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107108 Net production from conventional thermal energy, petroleum products</v>
          </cell>
        </row>
        <row r="29">
          <cell r="B29" t="str">
            <v>107109 Net production from conventional thermal energy, natural gas</v>
          </cell>
        </row>
        <row r="30">
          <cell r="B30" t="str">
            <v>107110 Net production from conventional thermal energy, gas derivatives</v>
          </cell>
        </row>
        <row r="31">
          <cell r="B31" t="str">
            <v>107111 Net production from conventional thermal energy, biomass</v>
          </cell>
        </row>
        <row r="32">
          <cell r="B32" t="str">
            <v>107112 Net production from conventional thermal energy, other</v>
          </cell>
        </row>
      </sheetData>
      <sheetData sheetId="22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3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4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5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6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</sheetData>
      <sheetData sheetId="27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use in domestic CHP"/>
      <sheetName val="Fuel use in industry CHP"/>
      <sheetName val="Hydrogen calculation"/>
      <sheetName val="Use of hydrogen"/>
      <sheetName val="CHP - new"/>
      <sheetName val="CHP- old"/>
      <sheetName val="CO2"/>
      <sheetName val="Final energy"/>
      <sheetName val="ESI - output"/>
      <sheetName val="ESI - capacity"/>
      <sheetName val="Primary energy"/>
      <sheetName val="Transport"/>
      <sheetName val="marginal cost"/>
      <sheetName val="Costs"/>
      <sheetName val="BaU"/>
      <sheetName val="BaU - 45%"/>
      <sheetName val="BaU -60%"/>
      <sheetName val="BaU -70%"/>
      <sheetName val="WM"/>
      <sheetName val="WM -45%"/>
      <sheetName val="WM -60%"/>
      <sheetName val="WM -70%"/>
      <sheetName val="GS"/>
      <sheetName val="GS -45%"/>
      <sheetName val="GS -60%"/>
      <sheetName val="GS -70%"/>
    </sheetNames>
    <sheetDataSet>
      <sheetData sheetId="8">
        <row r="2">
          <cell r="D2" t="str">
            <v>ba452010BiomassESI</v>
          </cell>
          <cell r="E2">
            <v>1.51</v>
          </cell>
          <cell r="F2">
            <v>3.09</v>
          </cell>
          <cell r="G2">
            <v>2.78</v>
          </cell>
          <cell r="H2">
            <v>166.54</v>
          </cell>
          <cell r="I2">
            <v>166.54</v>
          </cell>
          <cell r="J2">
            <v>178.18</v>
          </cell>
          <cell r="K2">
            <v>178.18</v>
          </cell>
        </row>
        <row r="3">
          <cell r="D3" t="str">
            <v>ba452010Domestic CHPESI</v>
          </cell>
          <cell r="E3">
            <v>0</v>
          </cell>
          <cell r="F3">
            <v>15</v>
          </cell>
          <cell r="G3">
            <v>30</v>
          </cell>
          <cell r="H3">
            <v>42.4</v>
          </cell>
          <cell r="I3">
            <v>38.28</v>
          </cell>
          <cell r="J3">
            <v>11.35</v>
          </cell>
          <cell r="K3">
            <v>0</v>
          </cell>
        </row>
        <row r="4">
          <cell r="D4" t="str">
            <v>ba452010Ex. CoalESI</v>
          </cell>
          <cell r="E4">
            <v>413</v>
          </cell>
          <cell r="F4">
            <v>412.93</v>
          </cell>
          <cell r="G4">
            <v>302.98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ba452010GTCCESI</v>
          </cell>
          <cell r="E5">
            <v>475.16</v>
          </cell>
          <cell r="F5">
            <v>495.62</v>
          </cell>
          <cell r="G5">
            <v>714.76</v>
          </cell>
          <cell r="H5">
            <v>573.71</v>
          </cell>
          <cell r="I5">
            <v>64.46</v>
          </cell>
          <cell r="J5">
            <v>0</v>
          </cell>
          <cell r="K5">
            <v>0</v>
          </cell>
        </row>
        <row r="6">
          <cell r="D6" t="str">
            <v>ba452010GTCC (CO2 capture)ESI</v>
          </cell>
          <cell r="E6">
            <v>0</v>
          </cell>
          <cell r="F6">
            <v>0</v>
          </cell>
          <cell r="G6">
            <v>0</v>
          </cell>
          <cell r="H6">
            <v>301</v>
          </cell>
          <cell r="I6">
            <v>770.31</v>
          </cell>
          <cell r="J6">
            <v>695.45</v>
          </cell>
          <cell r="K6">
            <v>756.29</v>
          </cell>
        </row>
        <row r="7">
          <cell r="D7" t="str">
            <v>ba452010HydroESI</v>
          </cell>
          <cell r="E7">
            <v>18.4</v>
          </cell>
          <cell r="F7">
            <v>25.25</v>
          </cell>
          <cell r="G7">
            <v>25.25</v>
          </cell>
          <cell r="H7">
            <v>27.49</v>
          </cell>
          <cell r="I7">
            <v>27.49</v>
          </cell>
          <cell r="J7">
            <v>30.96</v>
          </cell>
          <cell r="K7">
            <v>30.96</v>
          </cell>
        </row>
        <row r="8">
          <cell r="D8" t="str">
            <v>ba452010Industry CHPESI</v>
          </cell>
          <cell r="E8">
            <v>73</v>
          </cell>
          <cell r="F8">
            <v>120</v>
          </cell>
          <cell r="G8">
            <v>150</v>
          </cell>
          <cell r="H8">
            <v>150</v>
          </cell>
          <cell r="I8">
            <v>140</v>
          </cell>
          <cell r="J8">
            <v>130</v>
          </cell>
          <cell r="K8">
            <v>120</v>
          </cell>
        </row>
        <row r="9">
          <cell r="D9" t="str">
            <v>ba452010NuclearESI</v>
          </cell>
          <cell r="E9">
            <v>295.88</v>
          </cell>
          <cell r="F9">
            <v>201.19</v>
          </cell>
          <cell r="G9">
            <v>99.26</v>
          </cell>
          <cell r="H9">
            <v>32.19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ba452010Offshore windESI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102.91</v>
          </cell>
          <cell r="J10">
            <v>285.96</v>
          </cell>
          <cell r="K10">
            <v>295.73</v>
          </cell>
        </row>
        <row r="11">
          <cell r="D11" t="str">
            <v>ba452010Onshore windESI</v>
          </cell>
          <cell r="E11">
            <v>3.4</v>
          </cell>
          <cell r="F11">
            <v>63.08</v>
          </cell>
          <cell r="G11">
            <v>63.08</v>
          </cell>
          <cell r="H11">
            <v>64.34</v>
          </cell>
          <cell r="I11">
            <v>64.34</v>
          </cell>
          <cell r="J11">
            <v>64.34</v>
          </cell>
          <cell r="K11">
            <v>64.34</v>
          </cell>
        </row>
        <row r="12">
          <cell r="D12" t="str">
            <v>ba452010Tidal StreamESI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1.98</v>
          </cell>
          <cell r="K12">
            <v>1.98</v>
          </cell>
        </row>
        <row r="13">
          <cell r="D13" t="str">
            <v>ba452010WasteESI</v>
          </cell>
          <cell r="E13">
            <v>12.8</v>
          </cell>
          <cell r="F13">
            <v>23.65</v>
          </cell>
          <cell r="G13">
            <v>23.18</v>
          </cell>
          <cell r="H13">
            <v>45.44</v>
          </cell>
          <cell r="I13">
            <v>45.44</v>
          </cell>
          <cell r="J13">
            <v>48.93</v>
          </cell>
          <cell r="K13">
            <v>48.93</v>
          </cell>
        </row>
        <row r="14">
          <cell r="D14" t="str">
            <v>ba452010WaveESI</v>
          </cell>
          <cell r="E14">
            <v>0</v>
          </cell>
          <cell r="F14">
            <v>0</v>
          </cell>
          <cell r="G14">
            <v>0</v>
          </cell>
          <cell r="H14">
            <v>1.4</v>
          </cell>
          <cell r="I14">
            <v>1.4</v>
          </cell>
          <cell r="J14">
            <v>7.26</v>
          </cell>
          <cell r="K14">
            <v>7.26</v>
          </cell>
        </row>
        <row r="15">
          <cell r="D15" t="str">
            <v>ba602010BiomassESI</v>
          </cell>
          <cell r="E15">
            <v>1.51</v>
          </cell>
          <cell r="F15">
            <v>3.09</v>
          </cell>
          <cell r="G15">
            <v>5.57</v>
          </cell>
          <cell r="H15">
            <v>166.54</v>
          </cell>
          <cell r="I15">
            <v>178.18</v>
          </cell>
          <cell r="J15">
            <v>178.18</v>
          </cell>
          <cell r="K15">
            <v>178.18</v>
          </cell>
        </row>
        <row r="16">
          <cell r="D16" t="str">
            <v>ba602010Domestic CHPESI</v>
          </cell>
          <cell r="E16">
            <v>0</v>
          </cell>
          <cell r="F16">
            <v>15</v>
          </cell>
          <cell r="G16">
            <v>30</v>
          </cell>
          <cell r="H16">
            <v>41.68</v>
          </cell>
          <cell r="I16">
            <v>36.9</v>
          </cell>
          <cell r="J16">
            <v>10.84</v>
          </cell>
          <cell r="K16">
            <v>0</v>
          </cell>
        </row>
        <row r="17">
          <cell r="D17" t="str">
            <v>ba602010Ex. CoalESI</v>
          </cell>
          <cell r="E17">
            <v>413</v>
          </cell>
          <cell r="F17">
            <v>412.93</v>
          </cell>
          <cell r="G17">
            <v>302.98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 t="str">
            <v>ba602010GTCCESI</v>
          </cell>
          <cell r="E18">
            <v>475.16</v>
          </cell>
          <cell r="F18">
            <v>495.62</v>
          </cell>
          <cell r="G18">
            <v>710.29</v>
          </cell>
          <cell r="H18">
            <v>252.09</v>
          </cell>
          <cell r="I18">
            <v>0</v>
          </cell>
          <cell r="J18">
            <v>0</v>
          </cell>
          <cell r="K18">
            <v>0</v>
          </cell>
        </row>
        <row r="19">
          <cell r="D19" t="str">
            <v>ba602010GTCC (CO2 capture)ESI</v>
          </cell>
          <cell r="E19">
            <v>0</v>
          </cell>
          <cell r="F19">
            <v>0</v>
          </cell>
          <cell r="G19">
            <v>0</v>
          </cell>
          <cell r="H19">
            <v>555.47</v>
          </cell>
          <cell r="I19">
            <v>617.72</v>
          </cell>
          <cell r="J19">
            <v>723.65</v>
          </cell>
          <cell r="K19">
            <v>709.15</v>
          </cell>
        </row>
        <row r="20">
          <cell r="D20" t="str">
            <v>ba602010HydroESI</v>
          </cell>
          <cell r="E20">
            <v>18.4</v>
          </cell>
          <cell r="F20">
            <v>25.25</v>
          </cell>
          <cell r="G20">
            <v>25.25</v>
          </cell>
          <cell r="H20">
            <v>27.49</v>
          </cell>
          <cell r="I20">
            <v>30.96</v>
          </cell>
          <cell r="J20">
            <v>30.96</v>
          </cell>
          <cell r="K20">
            <v>30.96</v>
          </cell>
        </row>
        <row r="21">
          <cell r="D21" t="str">
            <v>ba602010Industry CHPESI</v>
          </cell>
          <cell r="E21">
            <v>73</v>
          </cell>
          <cell r="F21">
            <v>120</v>
          </cell>
          <cell r="G21">
            <v>150</v>
          </cell>
          <cell r="H21">
            <v>150</v>
          </cell>
          <cell r="I21">
            <v>140</v>
          </cell>
          <cell r="J21">
            <v>79.83</v>
          </cell>
          <cell r="K21">
            <v>115.43</v>
          </cell>
        </row>
        <row r="22">
          <cell r="D22" t="str">
            <v>ba602010NuclearESI</v>
          </cell>
          <cell r="E22">
            <v>295.88</v>
          </cell>
          <cell r="F22">
            <v>201.19</v>
          </cell>
          <cell r="G22">
            <v>99.26</v>
          </cell>
          <cell r="H22">
            <v>32.19</v>
          </cell>
          <cell r="I22">
            <v>0</v>
          </cell>
          <cell r="J22">
            <v>0</v>
          </cell>
          <cell r="K22">
            <v>0</v>
          </cell>
        </row>
        <row r="23">
          <cell r="D23" t="str">
            <v>ba602010Offshore windESI</v>
          </cell>
          <cell r="E23">
            <v>0</v>
          </cell>
          <cell r="F23">
            <v>0</v>
          </cell>
          <cell r="G23">
            <v>0</v>
          </cell>
          <cell r="H23">
            <v>57.15</v>
          </cell>
          <cell r="I23">
            <v>285.96</v>
          </cell>
          <cell r="J23">
            <v>286.88</v>
          </cell>
          <cell r="K23">
            <v>288.42</v>
          </cell>
        </row>
        <row r="24">
          <cell r="D24" t="str">
            <v>ba602010Onshore windESI</v>
          </cell>
          <cell r="E24">
            <v>3.4</v>
          </cell>
          <cell r="F24">
            <v>63.08</v>
          </cell>
          <cell r="G24">
            <v>64.34</v>
          </cell>
          <cell r="H24">
            <v>64.34</v>
          </cell>
          <cell r="I24">
            <v>64.34</v>
          </cell>
          <cell r="J24">
            <v>64.34</v>
          </cell>
          <cell r="K24">
            <v>64.34</v>
          </cell>
        </row>
        <row r="25">
          <cell r="D25" t="str">
            <v>ba602010Tidal StreamESI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1.98</v>
          </cell>
          <cell r="J25">
            <v>1.98</v>
          </cell>
          <cell r="K25">
            <v>1.98</v>
          </cell>
        </row>
        <row r="26">
          <cell r="D26" t="str">
            <v>ba602010WasteESI</v>
          </cell>
          <cell r="E26">
            <v>12.8</v>
          </cell>
          <cell r="F26">
            <v>23.65</v>
          </cell>
          <cell r="G26">
            <v>23.18</v>
          </cell>
          <cell r="H26">
            <v>45.44</v>
          </cell>
          <cell r="I26">
            <v>48.93</v>
          </cell>
          <cell r="J26">
            <v>48.93</v>
          </cell>
          <cell r="K26">
            <v>48.93</v>
          </cell>
        </row>
        <row r="27">
          <cell r="D27" t="str">
            <v>ba602010WaveESI</v>
          </cell>
          <cell r="E27">
            <v>0</v>
          </cell>
          <cell r="F27">
            <v>0</v>
          </cell>
          <cell r="G27">
            <v>0</v>
          </cell>
          <cell r="H27">
            <v>1.4</v>
          </cell>
          <cell r="I27">
            <v>7.26</v>
          </cell>
          <cell r="J27">
            <v>7.26</v>
          </cell>
          <cell r="K27">
            <v>7.26</v>
          </cell>
        </row>
        <row r="28">
          <cell r="D28" t="str">
            <v>ba702010BiomassESI</v>
          </cell>
          <cell r="E28">
            <v>1.51</v>
          </cell>
          <cell r="F28">
            <v>3.09</v>
          </cell>
          <cell r="G28">
            <v>5.57</v>
          </cell>
          <cell r="H28">
            <v>166.54</v>
          </cell>
          <cell r="I28">
            <v>166.54</v>
          </cell>
          <cell r="J28">
            <v>19.43</v>
          </cell>
          <cell r="K28">
            <v>22.81</v>
          </cell>
        </row>
        <row r="29">
          <cell r="D29" t="str">
            <v>ba702010Domestic CHPESI</v>
          </cell>
          <cell r="E29">
            <v>0</v>
          </cell>
          <cell r="F29">
            <v>15</v>
          </cell>
          <cell r="G29">
            <v>30</v>
          </cell>
          <cell r="H29">
            <v>39.84</v>
          </cell>
          <cell r="I29">
            <v>14.29</v>
          </cell>
          <cell r="J29">
            <v>0</v>
          </cell>
          <cell r="K29">
            <v>0</v>
          </cell>
        </row>
        <row r="30">
          <cell r="D30" t="str">
            <v>ba702010Ex. CoalESI</v>
          </cell>
          <cell r="E30">
            <v>413</v>
          </cell>
          <cell r="F30">
            <v>412.93</v>
          </cell>
          <cell r="G30">
            <v>302.98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ba702010GTCCESI</v>
          </cell>
          <cell r="E31">
            <v>475.16</v>
          </cell>
          <cell r="F31">
            <v>494.62</v>
          </cell>
          <cell r="G31">
            <v>709.29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 t="str">
            <v>ba702010GTCC (CO2 capture)ESI</v>
          </cell>
          <cell r="E32">
            <v>0</v>
          </cell>
          <cell r="F32">
            <v>0</v>
          </cell>
          <cell r="G32">
            <v>0</v>
          </cell>
          <cell r="H32">
            <v>741.03</v>
          </cell>
          <cell r="I32">
            <v>710.08</v>
          </cell>
          <cell r="J32">
            <v>1778.77</v>
          </cell>
          <cell r="K32">
            <v>1701.72</v>
          </cell>
        </row>
        <row r="33">
          <cell r="D33" t="str">
            <v>ba702010HydroESI</v>
          </cell>
          <cell r="E33">
            <v>18.4</v>
          </cell>
          <cell r="F33">
            <v>25.25</v>
          </cell>
          <cell r="G33">
            <v>25.25</v>
          </cell>
          <cell r="H33">
            <v>27.49</v>
          </cell>
          <cell r="I33">
            <v>30.96</v>
          </cell>
          <cell r="J33">
            <v>38.18</v>
          </cell>
          <cell r="K33">
            <v>38.18</v>
          </cell>
        </row>
        <row r="34">
          <cell r="D34" t="str">
            <v>ba702010Industry CHPESI</v>
          </cell>
          <cell r="E34">
            <v>73</v>
          </cell>
          <cell r="F34">
            <v>120</v>
          </cell>
          <cell r="G34">
            <v>150</v>
          </cell>
          <cell r="H34">
            <v>150</v>
          </cell>
          <cell r="I34">
            <v>101.41</v>
          </cell>
          <cell r="J34">
            <v>0</v>
          </cell>
          <cell r="K34">
            <v>27.65</v>
          </cell>
        </row>
        <row r="35">
          <cell r="D35" t="str">
            <v>ba702010NuclearESI</v>
          </cell>
          <cell r="E35">
            <v>295.88</v>
          </cell>
          <cell r="F35">
            <v>201.19</v>
          </cell>
          <cell r="G35">
            <v>99.26</v>
          </cell>
          <cell r="H35">
            <v>32.19</v>
          </cell>
          <cell r="I35">
            <v>0</v>
          </cell>
          <cell r="J35">
            <v>0</v>
          </cell>
          <cell r="K35">
            <v>0</v>
          </cell>
        </row>
        <row r="36">
          <cell r="D36" t="str">
            <v>ba702010Offshore windESI</v>
          </cell>
          <cell r="E36">
            <v>0</v>
          </cell>
          <cell r="F36">
            <v>0</v>
          </cell>
          <cell r="G36">
            <v>0</v>
          </cell>
          <cell r="H36">
            <v>137.46</v>
          </cell>
          <cell r="I36">
            <v>285.96</v>
          </cell>
          <cell r="J36">
            <v>286.88</v>
          </cell>
          <cell r="K36">
            <v>296.65</v>
          </cell>
        </row>
        <row r="37">
          <cell r="D37" t="str">
            <v>ba702010Onshore windESI</v>
          </cell>
          <cell r="E37">
            <v>3.4</v>
          </cell>
          <cell r="F37">
            <v>62.97</v>
          </cell>
          <cell r="G37">
            <v>64.34</v>
          </cell>
          <cell r="H37">
            <v>64.34</v>
          </cell>
          <cell r="I37">
            <v>64.34</v>
          </cell>
          <cell r="J37">
            <v>64.34</v>
          </cell>
          <cell r="K37">
            <v>64.34</v>
          </cell>
        </row>
        <row r="38">
          <cell r="D38" t="str">
            <v>ba702010Tidal StreamESI</v>
          </cell>
          <cell r="E38">
            <v>0</v>
          </cell>
          <cell r="F38">
            <v>0</v>
          </cell>
          <cell r="G38">
            <v>0</v>
          </cell>
          <cell r="H38">
            <v>1.98</v>
          </cell>
          <cell r="I38">
            <v>1.98</v>
          </cell>
          <cell r="J38">
            <v>1.98</v>
          </cell>
          <cell r="K38">
            <v>1.98</v>
          </cell>
        </row>
        <row r="39">
          <cell r="D39" t="str">
            <v>ba702010WasteESI</v>
          </cell>
          <cell r="E39">
            <v>12.8</v>
          </cell>
          <cell r="F39">
            <v>23.65</v>
          </cell>
          <cell r="G39">
            <v>23.18</v>
          </cell>
          <cell r="H39">
            <v>45.44</v>
          </cell>
          <cell r="I39">
            <v>48.93</v>
          </cell>
          <cell r="J39">
            <v>48.93</v>
          </cell>
          <cell r="K39">
            <v>48.93</v>
          </cell>
        </row>
        <row r="40">
          <cell r="D40" t="str">
            <v>ba702010WaveESI</v>
          </cell>
          <cell r="E40">
            <v>0</v>
          </cell>
          <cell r="F40">
            <v>0</v>
          </cell>
          <cell r="G40">
            <v>0</v>
          </cell>
          <cell r="H40">
            <v>7.26</v>
          </cell>
          <cell r="I40">
            <v>7.26</v>
          </cell>
          <cell r="J40">
            <v>7.26</v>
          </cell>
          <cell r="K40">
            <v>7.26</v>
          </cell>
        </row>
        <row r="41">
          <cell r="D41" t="str">
            <v>bas02010BiomassESI</v>
          </cell>
          <cell r="E41">
            <v>1.51</v>
          </cell>
          <cell r="F41">
            <v>3.09</v>
          </cell>
          <cell r="G41">
            <v>2.78</v>
          </cell>
          <cell r="H41">
            <v>5.57</v>
          </cell>
          <cell r="I41">
            <v>5.57</v>
          </cell>
          <cell r="J41">
            <v>5.57</v>
          </cell>
          <cell r="K41">
            <v>5.57</v>
          </cell>
        </row>
        <row r="42">
          <cell r="D42" t="str">
            <v>bas02010Domestic CHPESI</v>
          </cell>
          <cell r="E42">
            <v>0</v>
          </cell>
          <cell r="F42">
            <v>15</v>
          </cell>
          <cell r="G42">
            <v>30</v>
          </cell>
          <cell r="H42">
            <v>47.47</v>
          </cell>
          <cell r="I42">
            <v>44.74</v>
          </cell>
          <cell r="J42">
            <v>42.58</v>
          </cell>
          <cell r="K42">
            <v>40.05</v>
          </cell>
        </row>
        <row r="43">
          <cell r="D43" t="str">
            <v>bas02010Ex. CoalESI</v>
          </cell>
          <cell r="E43">
            <v>413</v>
          </cell>
          <cell r="F43">
            <v>412.93</v>
          </cell>
          <cell r="G43">
            <v>302.98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 t="str">
            <v>bas02010GTCCESI</v>
          </cell>
          <cell r="E44">
            <v>475.16</v>
          </cell>
          <cell r="F44">
            <v>495.62</v>
          </cell>
          <cell r="G44">
            <v>715.85</v>
          </cell>
          <cell r="H44">
            <v>1085.69</v>
          </cell>
          <cell r="I44">
            <v>1171.27</v>
          </cell>
          <cell r="J44">
            <v>1239.27</v>
          </cell>
          <cell r="K44">
            <v>1325.1</v>
          </cell>
        </row>
        <row r="45">
          <cell r="D45" t="str">
            <v>bas02010HydroESI</v>
          </cell>
          <cell r="E45">
            <v>18.4</v>
          </cell>
          <cell r="F45">
            <v>25.25</v>
          </cell>
          <cell r="G45">
            <v>25.25</v>
          </cell>
          <cell r="H45">
            <v>25.25</v>
          </cell>
          <cell r="I45">
            <v>25.79</v>
          </cell>
          <cell r="J45">
            <v>25.79</v>
          </cell>
          <cell r="K45">
            <v>25.79</v>
          </cell>
        </row>
        <row r="46">
          <cell r="D46" t="str">
            <v>bas02010Industry CHPESI</v>
          </cell>
          <cell r="E46">
            <v>73</v>
          </cell>
          <cell r="F46">
            <v>120</v>
          </cell>
          <cell r="G46">
            <v>150</v>
          </cell>
          <cell r="H46">
            <v>150</v>
          </cell>
          <cell r="I46">
            <v>140</v>
          </cell>
          <cell r="J46">
            <v>130</v>
          </cell>
          <cell r="K46">
            <v>120</v>
          </cell>
        </row>
        <row r="47">
          <cell r="D47" t="str">
            <v>bas02010NuclearESI</v>
          </cell>
          <cell r="E47">
            <v>295.88</v>
          </cell>
          <cell r="F47">
            <v>201.19</v>
          </cell>
          <cell r="G47">
            <v>99.26</v>
          </cell>
          <cell r="H47">
            <v>32.19</v>
          </cell>
          <cell r="I47">
            <v>0</v>
          </cell>
          <cell r="J47">
            <v>0</v>
          </cell>
          <cell r="K47">
            <v>0</v>
          </cell>
        </row>
        <row r="48">
          <cell r="D48" t="str">
            <v>bas02010Onshore windESI</v>
          </cell>
          <cell r="E48">
            <v>3.4</v>
          </cell>
          <cell r="F48">
            <v>63.08</v>
          </cell>
          <cell r="G48">
            <v>63.08</v>
          </cell>
          <cell r="H48">
            <v>64.34</v>
          </cell>
          <cell r="I48">
            <v>64.34</v>
          </cell>
          <cell r="J48">
            <v>64.34</v>
          </cell>
          <cell r="K48">
            <v>64.34</v>
          </cell>
        </row>
        <row r="49">
          <cell r="D49" t="str">
            <v>bas02010WasteESI</v>
          </cell>
          <cell r="E49">
            <v>12.8</v>
          </cell>
          <cell r="F49">
            <v>23.65</v>
          </cell>
          <cell r="G49">
            <v>23.18</v>
          </cell>
          <cell r="H49">
            <v>32.83</v>
          </cell>
          <cell r="I49">
            <v>32.83</v>
          </cell>
          <cell r="J49">
            <v>32.83</v>
          </cell>
          <cell r="K49">
            <v>32.83</v>
          </cell>
        </row>
        <row r="50">
          <cell r="D50" t="str">
            <v>bas02010WaveESI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0.23</v>
          </cell>
          <cell r="J50">
            <v>0.23</v>
          </cell>
          <cell r="K50">
            <v>0.23</v>
          </cell>
        </row>
        <row r="51">
          <cell r="D51" t="str">
            <v>bas45pe1BiomassESI</v>
          </cell>
          <cell r="E51">
            <v>1.51</v>
          </cell>
          <cell r="F51">
            <v>3.09</v>
          </cell>
          <cell r="G51">
            <v>44.42</v>
          </cell>
          <cell r="H51">
            <v>63.61</v>
          </cell>
          <cell r="I51">
            <v>90.74</v>
          </cell>
          <cell r="J51">
            <v>180.04</v>
          </cell>
          <cell r="K51">
            <v>180.04</v>
          </cell>
        </row>
        <row r="52">
          <cell r="D52" t="str">
            <v>bas45pe1Domestic CHPESI</v>
          </cell>
          <cell r="E52">
            <v>0</v>
          </cell>
          <cell r="F52">
            <v>15</v>
          </cell>
          <cell r="G52">
            <v>30</v>
          </cell>
          <cell r="H52">
            <v>42.47</v>
          </cell>
          <cell r="I52">
            <v>38.35</v>
          </cell>
          <cell r="J52">
            <v>36.89</v>
          </cell>
          <cell r="K52">
            <v>33.59</v>
          </cell>
        </row>
        <row r="53">
          <cell r="D53" t="str">
            <v>bas45pe1Ex. CoalESI</v>
          </cell>
          <cell r="E53">
            <v>413</v>
          </cell>
          <cell r="F53">
            <v>412.93</v>
          </cell>
          <cell r="G53">
            <v>302.98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D54" t="str">
            <v>bas45pe1GTCCESI</v>
          </cell>
          <cell r="E54">
            <v>475.16</v>
          </cell>
          <cell r="F54">
            <v>495.62</v>
          </cell>
          <cell r="G54">
            <v>580.94</v>
          </cell>
          <cell r="H54">
            <v>623.28</v>
          </cell>
          <cell r="I54">
            <v>685.58</v>
          </cell>
          <cell r="J54">
            <v>268.67</v>
          </cell>
          <cell r="K54">
            <v>314.49</v>
          </cell>
        </row>
        <row r="55">
          <cell r="D55" t="str">
            <v>bas45pe1HydroESI</v>
          </cell>
          <cell r="E55">
            <v>18.4</v>
          </cell>
          <cell r="F55">
            <v>25.25</v>
          </cell>
          <cell r="G55">
            <v>25.79</v>
          </cell>
          <cell r="H55">
            <v>25.79</v>
          </cell>
          <cell r="I55">
            <v>25.79</v>
          </cell>
          <cell r="J55">
            <v>25.79</v>
          </cell>
          <cell r="K55">
            <v>25.79</v>
          </cell>
        </row>
        <row r="56">
          <cell r="D56" t="str">
            <v>bas45pe1Industry CHPESI</v>
          </cell>
          <cell r="E56">
            <v>73</v>
          </cell>
          <cell r="F56">
            <v>120</v>
          </cell>
          <cell r="G56">
            <v>150</v>
          </cell>
          <cell r="H56">
            <v>150</v>
          </cell>
          <cell r="I56">
            <v>140</v>
          </cell>
          <cell r="J56">
            <v>130</v>
          </cell>
          <cell r="K56">
            <v>120</v>
          </cell>
        </row>
        <row r="57">
          <cell r="D57" t="str">
            <v>bas45pe1NuclearESI</v>
          </cell>
          <cell r="E57">
            <v>295.87</v>
          </cell>
          <cell r="F57">
            <v>201.19</v>
          </cell>
          <cell r="G57">
            <v>173.86</v>
          </cell>
          <cell r="H57">
            <v>295.7</v>
          </cell>
          <cell r="I57">
            <v>263.51</v>
          </cell>
          <cell r="J57">
            <v>519.27</v>
          </cell>
          <cell r="K57">
            <v>536.75</v>
          </cell>
        </row>
        <row r="58">
          <cell r="D58" t="str">
            <v>bas45pe1Offshore windESI</v>
          </cell>
          <cell r="E58">
            <v>0</v>
          </cell>
          <cell r="F58">
            <v>0</v>
          </cell>
          <cell r="G58">
            <v>0</v>
          </cell>
          <cell r="H58">
            <v>137.46</v>
          </cell>
          <cell r="I58">
            <v>137.46</v>
          </cell>
          <cell r="J58">
            <v>228.76</v>
          </cell>
          <cell r="K58">
            <v>238.53</v>
          </cell>
        </row>
        <row r="59">
          <cell r="D59" t="str">
            <v>bas45pe1Onshore windESI</v>
          </cell>
          <cell r="E59">
            <v>3.4</v>
          </cell>
          <cell r="F59">
            <v>63.08</v>
          </cell>
          <cell r="G59">
            <v>64.34</v>
          </cell>
          <cell r="H59">
            <v>64.34</v>
          </cell>
          <cell r="I59">
            <v>64.34</v>
          </cell>
          <cell r="J59">
            <v>64.34</v>
          </cell>
          <cell r="K59">
            <v>64.34</v>
          </cell>
        </row>
        <row r="60">
          <cell r="D60" t="str">
            <v>bas45pe1PVESI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3.05</v>
          </cell>
          <cell r="K60">
            <v>5.6</v>
          </cell>
        </row>
        <row r="61">
          <cell r="D61" t="str">
            <v>bas45pe1WasteESI</v>
          </cell>
          <cell r="E61">
            <v>12.8</v>
          </cell>
          <cell r="F61">
            <v>23.65</v>
          </cell>
          <cell r="G61">
            <v>31.99</v>
          </cell>
          <cell r="H61">
            <v>32.83</v>
          </cell>
          <cell r="I61">
            <v>23.74</v>
          </cell>
          <cell r="J61">
            <v>32.83</v>
          </cell>
          <cell r="K61">
            <v>32.83</v>
          </cell>
        </row>
        <row r="62">
          <cell r="D62" t="str">
            <v>bas45pe1WaveESI</v>
          </cell>
          <cell r="E62">
            <v>0</v>
          </cell>
          <cell r="F62">
            <v>0</v>
          </cell>
          <cell r="G62">
            <v>0.23</v>
          </cell>
          <cell r="H62">
            <v>0.52</v>
          </cell>
          <cell r="I62">
            <v>0.52</v>
          </cell>
          <cell r="J62">
            <v>0.87</v>
          </cell>
          <cell r="K62">
            <v>0.87</v>
          </cell>
        </row>
        <row r="63">
          <cell r="D63" t="str">
            <v>bas45pe2BiomassESI</v>
          </cell>
          <cell r="E63">
            <v>1.51</v>
          </cell>
          <cell r="F63">
            <v>3.09</v>
          </cell>
          <cell r="G63">
            <v>1.22</v>
          </cell>
          <cell r="H63">
            <v>2.78</v>
          </cell>
          <cell r="I63">
            <v>180.04</v>
          </cell>
          <cell r="J63">
            <v>180.04</v>
          </cell>
          <cell r="K63">
            <v>180.04</v>
          </cell>
        </row>
        <row r="64">
          <cell r="D64" t="str">
            <v>bas45pe2Domestic CHPESI</v>
          </cell>
          <cell r="E64">
            <v>0</v>
          </cell>
          <cell r="F64">
            <v>15</v>
          </cell>
          <cell r="G64">
            <v>30</v>
          </cell>
          <cell r="H64">
            <v>45.47</v>
          </cell>
          <cell r="I64">
            <v>41.33</v>
          </cell>
          <cell r="J64">
            <v>37.56</v>
          </cell>
          <cell r="K64">
            <v>33.59</v>
          </cell>
        </row>
        <row r="65">
          <cell r="D65" t="str">
            <v>bas45pe2Ex. CoalESI</v>
          </cell>
          <cell r="E65">
            <v>413</v>
          </cell>
          <cell r="F65">
            <v>412.93</v>
          </cell>
          <cell r="G65">
            <v>302.98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 t="str">
            <v>bas45pe2GTCCESI</v>
          </cell>
          <cell r="E66">
            <v>475.16</v>
          </cell>
          <cell r="F66">
            <v>495.62</v>
          </cell>
          <cell r="G66">
            <v>714.15</v>
          </cell>
          <cell r="H66">
            <v>1099.34</v>
          </cell>
          <cell r="I66">
            <v>648.9</v>
          </cell>
          <cell r="J66">
            <v>268.52</v>
          </cell>
          <cell r="K66">
            <v>324.29</v>
          </cell>
        </row>
        <row r="67">
          <cell r="D67" t="str">
            <v>bas45pe2HydroESI</v>
          </cell>
          <cell r="E67">
            <v>18.4</v>
          </cell>
          <cell r="F67">
            <v>25.25</v>
          </cell>
          <cell r="G67">
            <v>25.25</v>
          </cell>
          <cell r="H67">
            <v>25.25</v>
          </cell>
          <cell r="I67">
            <v>25.79</v>
          </cell>
          <cell r="J67">
            <v>25.79</v>
          </cell>
          <cell r="K67">
            <v>25.79</v>
          </cell>
        </row>
        <row r="68">
          <cell r="D68" t="str">
            <v>bas45pe2Industry CHPESI</v>
          </cell>
          <cell r="E68">
            <v>73</v>
          </cell>
          <cell r="F68">
            <v>120</v>
          </cell>
          <cell r="G68">
            <v>150</v>
          </cell>
          <cell r="H68">
            <v>150</v>
          </cell>
          <cell r="I68">
            <v>140</v>
          </cell>
          <cell r="J68">
            <v>130</v>
          </cell>
          <cell r="K68">
            <v>120</v>
          </cell>
        </row>
        <row r="69">
          <cell r="D69" t="str">
            <v>bas45pe2NuclearESI</v>
          </cell>
          <cell r="E69">
            <v>295.87</v>
          </cell>
          <cell r="F69">
            <v>201.19</v>
          </cell>
          <cell r="G69">
            <v>99.26</v>
          </cell>
          <cell r="H69">
            <v>32.19</v>
          </cell>
          <cell r="I69">
            <v>99.61</v>
          </cell>
          <cell r="J69">
            <v>518.94</v>
          </cell>
          <cell r="K69">
            <v>537.73</v>
          </cell>
        </row>
        <row r="70">
          <cell r="D70" t="str">
            <v>bas45pe2Offshore windESI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228.76</v>
          </cell>
          <cell r="J70">
            <v>228.76</v>
          </cell>
          <cell r="K70">
            <v>230.52</v>
          </cell>
        </row>
        <row r="71">
          <cell r="D71" t="str">
            <v>bas45pe2Onshore windESI</v>
          </cell>
          <cell r="E71">
            <v>3.4</v>
          </cell>
          <cell r="F71">
            <v>63.08</v>
          </cell>
          <cell r="G71">
            <v>64.34</v>
          </cell>
          <cell r="H71">
            <v>64.34</v>
          </cell>
          <cell r="I71">
            <v>64.34</v>
          </cell>
          <cell r="J71">
            <v>64.34</v>
          </cell>
          <cell r="K71">
            <v>64.34</v>
          </cell>
        </row>
        <row r="72">
          <cell r="D72" t="str">
            <v>bas45pe2PVESI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3.05</v>
          </cell>
          <cell r="K72">
            <v>3.05</v>
          </cell>
        </row>
        <row r="73">
          <cell r="D73" t="str">
            <v>bas45pe2WasteESI</v>
          </cell>
          <cell r="E73">
            <v>12.8</v>
          </cell>
          <cell r="F73">
            <v>23.65</v>
          </cell>
          <cell r="G73">
            <v>23.18</v>
          </cell>
          <cell r="H73">
            <v>23.74</v>
          </cell>
          <cell r="I73">
            <v>32.83</v>
          </cell>
          <cell r="J73">
            <v>32.83</v>
          </cell>
          <cell r="K73">
            <v>32.83</v>
          </cell>
        </row>
        <row r="74">
          <cell r="D74" t="str">
            <v>bas45pe2WaveESI</v>
          </cell>
          <cell r="E74">
            <v>0</v>
          </cell>
          <cell r="F74">
            <v>0</v>
          </cell>
          <cell r="G74">
            <v>0</v>
          </cell>
          <cell r="H74">
            <v>0.23</v>
          </cell>
          <cell r="I74">
            <v>0.87</v>
          </cell>
          <cell r="J74">
            <v>0.87</v>
          </cell>
          <cell r="K74">
            <v>0.87</v>
          </cell>
        </row>
        <row r="75">
          <cell r="D75" t="str">
            <v>bas60pe1BiomassESI</v>
          </cell>
          <cell r="E75">
            <v>1.51</v>
          </cell>
          <cell r="F75">
            <v>3.09</v>
          </cell>
          <cell r="G75">
            <v>44.42</v>
          </cell>
          <cell r="H75">
            <v>49.25</v>
          </cell>
          <cell r="I75">
            <v>180.04</v>
          </cell>
          <cell r="J75">
            <v>184.89</v>
          </cell>
          <cell r="K75">
            <v>184.89</v>
          </cell>
        </row>
        <row r="76">
          <cell r="D76" t="str">
            <v>bas60pe1Domestic CHPESI</v>
          </cell>
          <cell r="E76">
            <v>0</v>
          </cell>
          <cell r="F76">
            <v>15</v>
          </cell>
          <cell r="G76">
            <v>30</v>
          </cell>
          <cell r="H76">
            <v>42.47</v>
          </cell>
          <cell r="I76">
            <v>38.35</v>
          </cell>
          <cell r="J76">
            <v>35.34</v>
          </cell>
          <cell r="K76">
            <v>31.6</v>
          </cell>
        </row>
        <row r="77">
          <cell r="D77" t="str">
            <v>bas60pe1Ex. CoalESI</v>
          </cell>
          <cell r="E77">
            <v>413</v>
          </cell>
          <cell r="F77">
            <v>412.93</v>
          </cell>
          <cell r="G77">
            <v>302.98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 t="str">
            <v>bas60pe1GTCCESI</v>
          </cell>
          <cell r="E78">
            <v>475.16</v>
          </cell>
          <cell r="F78">
            <v>495.62</v>
          </cell>
          <cell r="G78">
            <v>580.94</v>
          </cell>
          <cell r="H78">
            <v>628.73</v>
          </cell>
          <cell r="I78">
            <v>395.78</v>
          </cell>
          <cell r="J78">
            <v>0</v>
          </cell>
          <cell r="K78">
            <v>0</v>
          </cell>
        </row>
        <row r="79">
          <cell r="D79" t="str">
            <v>bas60pe1GTCC (CO2 capture)ESI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141.42</v>
          </cell>
          <cell r="K79">
            <v>262.94</v>
          </cell>
        </row>
        <row r="80">
          <cell r="D80" t="str">
            <v>bas60pe1HydroESI</v>
          </cell>
          <cell r="E80">
            <v>18.4</v>
          </cell>
          <cell r="F80">
            <v>25.25</v>
          </cell>
          <cell r="G80">
            <v>25.79</v>
          </cell>
          <cell r="H80">
            <v>25.79</v>
          </cell>
          <cell r="I80">
            <v>25.79</v>
          </cell>
          <cell r="J80">
            <v>17.05</v>
          </cell>
          <cell r="K80">
            <v>21.25</v>
          </cell>
        </row>
        <row r="81">
          <cell r="D81" t="str">
            <v>bas60pe1Industry CHPESI</v>
          </cell>
          <cell r="E81">
            <v>73</v>
          </cell>
          <cell r="F81">
            <v>120</v>
          </cell>
          <cell r="G81">
            <v>150</v>
          </cell>
          <cell r="H81">
            <v>150</v>
          </cell>
          <cell r="I81">
            <v>140</v>
          </cell>
          <cell r="J81">
            <v>130</v>
          </cell>
          <cell r="K81">
            <v>115.56</v>
          </cell>
        </row>
        <row r="82">
          <cell r="D82" t="str">
            <v>bas60pe1NuclearESI</v>
          </cell>
          <cell r="E82">
            <v>295.87</v>
          </cell>
          <cell r="F82">
            <v>201.19</v>
          </cell>
          <cell r="G82">
            <v>173.86</v>
          </cell>
          <cell r="H82">
            <v>302.42</v>
          </cell>
          <cell r="I82">
            <v>336.97</v>
          </cell>
          <cell r="J82">
            <v>649.4</v>
          </cell>
          <cell r="K82">
            <v>574.8</v>
          </cell>
        </row>
        <row r="83">
          <cell r="D83" t="str">
            <v>bas60pe1Offshore windESI</v>
          </cell>
          <cell r="E83">
            <v>0</v>
          </cell>
          <cell r="F83">
            <v>0</v>
          </cell>
          <cell r="G83">
            <v>0</v>
          </cell>
          <cell r="H83">
            <v>137.46</v>
          </cell>
          <cell r="I83">
            <v>228.76</v>
          </cell>
          <cell r="J83">
            <v>207.34</v>
          </cell>
          <cell r="K83">
            <v>221.16</v>
          </cell>
        </row>
        <row r="84">
          <cell r="D84" t="str">
            <v>bas60pe1Onshore windESI</v>
          </cell>
          <cell r="E84">
            <v>3.4</v>
          </cell>
          <cell r="F84">
            <v>63.08</v>
          </cell>
          <cell r="G84">
            <v>64.34</v>
          </cell>
          <cell r="H84">
            <v>64.34</v>
          </cell>
          <cell r="I84">
            <v>64.34</v>
          </cell>
          <cell r="J84">
            <v>54.35</v>
          </cell>
          <cell r="K84">
            <v>64.34</v>
          </cell>
        </row>
        <row r="85">
          <cell r="D85" t="str">
            <v>bas60pe1PVESI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15.95</v>
          </cell>
          <cell r="K85">
            <v>19.84</v>
          </cell>
        </row>
        <row r="86">
          <cell r="D86" t="str">
            <v>bas60pe1WasteESI</v>
          </cell>
          <cell r="E86">
            <v>12.8</v>
          </cell>
          <cell r="F86">
            <v>23.65</v>
          </cell>
          <cell r="G86">
            <v>31.99</v>
          </cell>
          <cell r="H86">
            <v>32.83</v>
          </cell>
          <cell r="I86">
            <v>32.83</v>
          </cell>
          <cell r="J86">
            <v>32.83</v>
          </cell>
          <cell r="K86">
            <v>32.83</v>
          </cell>
        </row>
        <row r="87">
          <cell r="D87" t="str">
            <v>bas60pe1WaveESI</v>
          </cell>
          <cell r="E87">
            <v>0</v>
          </cell>
          <cell r="F87">
            <v>0</v>
          </cell>
          <cell r="G87">
            <v>0.23</v>
          </cell>
          <cell r="H87">
            <v>0.52</v>
          </cell>
          <cell r="I87">
            <v>0.87</v>
          </cell>
          <cell r="J87">
            <v>0.87</v>
          </cell>
          <cell r="K87">
            <v>0.87</v>
          </cell>
        </row>
        <row r="88">
          <cell r="D88" t="str">
            <v>bas60pe2BiomassESI</v>
          </cell>
          <cell r="E88">
            <v>1.51</v>
          </cell>
          <cell r="F88">
            <v>3.09</v>
          </cell>
          <cell r="G88">
            <v>1.22</v>
          </cell>
          <cell r="H88">
            <v>29.81</v>
          </cell>
          <cell r="I88">
            <v>179.3</v>
          </cell>
          <cell r="J88">
            <v>180.04</v>
          </cell>
          <cell r="K88">
            <v>180.04</v>
          </cell>
        </row>
        <row r="89">
          <cell r="D89" t="str">
            <v>bas60pe2Domestic CHPESI</v>
          </cell>
          <cell r="E89">
            <v>0</v>
          </cell>
          <cell r="F89">
            <v>15</v>
          </cell>
          <cell r="G89">
            <v>30</v>
          </cell>
          <cell r="H89">
            <v>44.8</v>
          </cell>
          <cell r="I89">
            <v>40.66</v>
          </cell>
          <cell r="J89">
            <v>36.14</v>
          </cell>
          <cell r="K89">
            <v>32.21</v>
          </cell>
        </row>
        <row r="90">
          <cell r="D90" t="str">
            <v>bas60pe2Ex. CoalESI</v>
          </cell>
          <cell r="E90">
            <v>413</v>
          </cell>
          <cell r="F90">
            <v>412.93</v>
          </cell>
          <cell r="G90">
            <v>302.98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 t="str">
            <v>bas60pe2GTCCESI</v>
          </cell>
          <cell r="E91">
            <v>475.16</v>
          </cell>
          <cell r="F91">
            <v>495.62</v>
          </cell>
          <cell r="G91">
            <v>714.15</v>
          </cell>
          <cell r="H91">
            <v>610.63</v>
          </cell>
          <cell r="I91">
            <v>372.59</v>
          </cell>
          <cell r="J91">
            <v>0</v>
          </cell>
          <cell r="K91">
            <v>0</v>
          </cell>
        </row>
        <row r="92">
          <cell r="D92" t="str">
            <v>bas60pe2GTCC (CO2 capture)ESI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229.63</v>
          </cell>
          <cell r="K92">
            <v>272.69</v>
          </cell>
        </row>
        <row r="93">
          <cell r="D93" t="str">
            <v>bas60pe2HydroESI</v>
          </cell>
          <cell r="E93">
            <v>18.4</v>
          </cell>
          <cell r="F93">
            <v>25.25</v>
          </cell>
          <cell r="G93">
            <v>25.25</v>
          </cell>
          <cell r="H93">
            <v>25.79</v>
          </cell>
          <cell r="I93">
            <v>25.79</v>
          </cell>
          <cell r="J93">
            <v>24.77</v>
          </cell>
          <cell r="K93">
            <v>24.28</v>
          </cell>
        </row>
        <row r="94">
          <cell r="D94" t="str">
            <v>bas60pe2Industry CHPESI</v>
          </cell>
          <cell r="E94">
            <v>73</v>
          </cell>
          <cell r="F94">
            <v>120</v>
          </cell>
          <cell r="G94">
            <v>150</v>
          </cell>
          <cell r="H94">
            <v>150</v>
          </cell>
          <cell r="I94">
            <v>140</v>
          </cell>
          <cell r="J94">
            <v>130</v>
          </cell>
          <cell r="K94">
            <v>120</v>
          </cell>
        </row>
        <row r="95">
          <cell r="D95" t="str">
            <v>bas60pe2NuclearESI</v>
          </cell>
          <cell r="E95">
            <v>295.87</v>
          </cell>
          <cell r="F95">
            <v>201.19</v>
          </cell>
          <cell r="G95">
            <v>99.26</v>
          </cell>
          <cell r="H95">
            <v>340.24</v>
          </cell>
          <cell r="I95">
            <v>346.96</v>
          </cell>
          <cell r="J95">
            <v>527.65</v>
          </cell>
          <cell r="K95">
            <v>545.48</v>
          </cell>
        </row>
        <row r="96">
          <cell r="D96" t="str">
            <v>bas60pe2Offshore windESI</v>
          </cell>
          <cell r="E96">
            <v>0</v>
          </cell>
          <cell r="F96">
            <v>0</v>
          </cell>
          <cell r="G96">
            <v>0</v>
          </cell>
          <cell r="H96">
            <v>137.46</v>
          </cell>
          <cell r="I96">
            <v>228.76</v>
          </cell>
          <cell r="J96">
            <v>228.76</v>
          </cell>
          <cell r="K96">
            <v>238.53</v>
          </cell>
        </row>
        <row r="97">
          <cell r="D97" t="str">
            <v>bas60pe2Onshore windESI</v>
          </cell>
          <cell r="E97">
            <v>3.4</v>
          </cell>
          <cell r="F97">
            <v>63.08</v>
          </cell>
          <cell r="G97">
            <v>64.34</v>
          </cell>
          <cell r="H97">
            <v>64.34</v>
          </cell>
          <cell r="I97">
            <v>64.34</v>
          </cell>
          <cell r="J97">
            <v>64.34</v>
          </cell>
          <cell r="K97">
            <v>64.34</v>
          </cell>
        </row>
        <row r="98">
          <cell r="D98" t="str">
            <v>bas60pe2PVESI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15.95</v>
          </cell>
          <cell r="K98">
            <v>19.84</v>
          </cell>
        </row>
        <row r="99">
          <cell r="D99" t="str">
            <v>bas60pe2WasteESI</v>
          </cell>
          <cell r="E99">
            <v>12.8</v>
          </cell>
          <cell r="F99">
            <v>23.65</v>
          </cell>
          <cell r="G99">
            <v>23.18</v>
          </cell>
          <cell r="H99">
            <v>32.83</v>
          </cell>
          <cell r="I99">
            <v>32.83</v>
          </cell>
          <cell r="J99">
            <v>32.83</v>
          </cell>
          <cell r="K99">
            <v>32.83</v>
          </cell>
        </row>
        <row r="100">
          <cell r="D100" t="str">
            <v>bas60pe2WaveESI</v>
          </cell>
          <cell r="E100">
            <v>0</v>
          </cell>
          <cell r="F100">
            <v>0</v>
          </cell>
          <cell r="G100">
            <v>0</v>
          </cell>
          <cell r="H100">
            <v>0.52</v>
          </cell>
          <cell r="I100">
            <v>0.87</v>
          </cell>
          <cell r="J100">
            <v>0.87</v>
          </cell>
          <cell r="K100">
            <v>0.87</v>
          </cell>
        </row>
        <row r="101">
          <cell r="D101" t="str">
            <v>bas70pe1BiomassESI</v>
          </cell>
          <cell r="E101">
            <v>1.51</v>
          </cell>
          <cell r="F101">
            <v>3.09</v>
          </cell>
          <cell r="G101">
            <v>44.42</v>
          </cell>
          <cell r="H101">
            <v>42.3</v>
          </cell>
          <cell r="I101">
            <v>184.89</v>
          </cell>
          <cell r="J101">
            <v>178.67</v>
          </cell>
          <cell r="K101">
            <v>175.21</v>
          </cell>
        </row>
        <row r="102">
          <cell r="D102" t="str">
            <v>bas70pe1Domestic CHPESI</v>
          </cell>
          <cell r="E102">
            <v>0</v>
          </cell>
          <cell r="F102">
            <v>15</v>
          </cell>
          <cell r="G102">
            <v>30</v>
          </cell>
          <cell r="H102">
            <v>41.29</v>
          </cell>
          <cell r="I102">
            <v>36.24</v>
          </cell>
          <cell r="J102">
            <v>10.61</v>
          </cell>
          <cell r="K102">
            <v>0</v>
          </cell>
        </row>
        <row r="103">
          <cell r="D103" t="str">
            <v>bas70pe1Ex. CoalESI</v>
          </cell>
          <cell r="E103">
            <v>413</v>
          </cell>
          <cell r="F103">
            <v>412.93</v>
          </cell>
          <cell r="G103">
            <v>302.98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 t="str">
            <v>bas70pe1GTCCESI</v>
          </cell>
          <cell r="E104">
            <v>475.16</v>
          </cell>
          <cell r="F104">
            <v>495.62</v>
          </cell>
          <cell r="G104">
            <v>580.94</v>
          </cell>
          <cell r="H104">
            <v>380.34</v>
          </cell>
          <cell r="I104">
            <v>0</v>
          </cell>
          <cell r="J104">
            <v>0</v>
          </cell>
          <cell r="K104">
            <v>0</v>
          </cell>
        </row>
        <row r="105">
          <cell r="D105" t="str">
            <v>bas70pe1GTCC (CO2 capture)ESI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200.86</v>
          </cell>
          <cell r="J105">
            <v>124.69</v>
          </cell>
          <cell r="K105">
            <v>14.83</v>
          </cell>
        </row>
        <row r="106">
          <cell r="D106" t="str">
            <v>bas70pe1HydroESI</v>
          </cell>
          <cell r="E106">
            <v>18.4</v>
          </cell>
          <cell r="F106">
            <v>25.25</v>
          </cell>
          <cell r="G106">
            <v>25.79</v>
          </cell>
          <cell r="H106">
            <v>25.79</v>
          </cell>
          <cell r="I106">
            <v>19.24</v>
          </cell>
          <cell r="J106">
            <v>16.43</v>
          </cell>
          <cell r="K106">
            <v>16.43</v>
          </cell>
        </row>
        <row r="107">
          <cell r="D107" t="str">
            <v>bas70pe1Industry CHPESI</v>
          </cell>
          <cell r="E107">
            <v>73</v>
          </cell>
          <cell r="F107">
            <v>120</v>
          </cell>
          <cell r="G107">
            <v>150</v>
          </cell>
          <cell r="H107">
            <v>150</v>
          </cell>
          <cell r="I107">
            <v>140</v>
          </cell>
          <cell r="J107">
            <v>0</v>
          </cell>
          <cell r="K107">
            <v>94.94</v>
          </cell>
        </row>
        <row r="108">
          <cell r="D108" t="str">
            <v>bas70pe1NuclearESI</v>
          </cell>
          <cell r="E108">
            <v>295.87</v>
          </cell>
          <cell r="F108">
            <v>201.19</v>
          </cell>
          <cell r="G108">
            <v>163.64</v>
          </cell>
          <cell r="H108">
            <v>535.94</v>
          </cell>
          <cell r="I108">
            <v>523.98</v>
          </cell>
          <cell r="J108">
            <v>865.92</v>
          </cell>
          <cell r="K108">
            <v>917.66</v>
          </cell>
        </row>
        <row r="109">
          <cell r="D109" t="str">
            <v>bas70pe1Offshore windESI</v>
          </cell>
          <cell r="E109">
            <v>0</v>
          </cell>
          <cell r="F109">
            <v>0</v>
          </cell>
          <cell r="G109">
            <v>0</v>
          </cell>
          <cell r="H109">
            <v>137.46</v>
          </cell>
          <cell r="I109">
            <v>227.9</v>
          </cell>
          <cell r="J109">
            <v>143.64</v>
          </cell>
          <cell r="K109">
            <v>156.72</v>
          </cell>
        </row>
        <row r="110">
          <cell r="D110" t="str">
            <v>bas70pe1Onshore windESI</v>
          </cell>
          <cell r="E110">
            <v>3.4</v>
          </cell>
          <cell r="F110">
            <v>63.08</v>
          </cell>
          <cell r="G110">
            <v>64.34</v>
          </cell>
          <cell r="H110">
            <v>64.34</v>
          </cell>
          <cell r="I110">
            <v>63.29</v>
          </cell>
          <cell r="J110">
            <v>50.85</v>
          </cell>
          <cell r="K110">
            <v>50.85</v>
          </cell>
        </row>
        <row r="111">
          <cell r="D111" t="str">
            <v>bas70pe1PVESI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15.95</v>
          </cell>
          <cell r="K111">
            <v>19.84</v>
          </cell>
        </row>
        <row r="112">
          <cell r="D112" t="str">
            <v>bas70pe1WasteESI</v>
          </cell>
          <cell r="E112">
            <v>12.8</v>
          </cell>
          <cell r="F112">
            <v>23.65</v>
          </cell>
          <cell r="G112">
            <v>31.99</v>
          </cell>
          <cell r="H112">
            <v>32.83</v>
          </cell>
          <cell r="I112">
            <v>32.83</v>
          </cell>
          <cell r="J112">
            <v>32.83</v>
          </cell>
          <cell r="K112">
            <v>32.83</v>
          </cell>
        </row>
        <row r="113">
          <cell r="D113" t="str">
            <v>bas70pe1WaveESI</v>
          </cell>
          <cell r="E113">
            <v>0</v>
          </cell>
          <cell r="F113">
            <v>0</v>
          </cell>
          <cell r="G113">
            <v>0.23</v>
          </cell>
          <cell r="H113">
            <v>0.52</v>
          </cell>
          <cell r="I113">
            <v>0.87</v>
          </cell>
          <cell r="J113">
            <v>62.41</v>
          </cell>
          <cell r="K113">
            <v>92.53</v>
          </cell>
        </row>
        <row r="114">
          <cell r="D114" t="str">
            <v>bas70pe2BiomassESI</v>
          </cell>
          <cell r="E114">
            <v>1.51</v>
          </cell>
          <cell r="F114">
            <v>3.09</v>
          </cell>
          <cell r="G114">
            <v>1.22</v>
          </cell>
          <cell r="H114">
            <v>29.81</v>
          </cell>
          <cell r="I114">
            <v>179.25</v>
          </cell>
          <cell r="J114">
            <v>184.89</v>
          </cell>
          <cell r="K114">
            <v>184.89</v>
          </cell>
        </row>
        <row r="115">
          <cell r="D115" t="str">
            <v>bas70pe2Domestic CHPESI</v>
          </cell>
          <cell r="E115">
            <v>0</v>
          </cell>
          <cell r="F115">
            <v>15</v>
          </cell>
          <cell r="G115">
            <v>30</v>
          </cell>
          <cell r="H115">
            <v>41.29</v>
          </cell>
          <cell r="I115">
            <v>36.24</v>
          </cell>
          <cell r="J115">
            <v>10.61</v>
          </cell>
          <cell r="K115">
            <v>0</v>
          </cell>
        </row>
        <row r="116">
          <cell r="D116" t="str">
            <v>bas70pe2Ex. CoalESI</v>
          </cell>
          <cell r="E116">
            <v>413</v>
          </cell>
          <cell r="F116">
            <v>412.93</v>
          </cell>
          <cell r="G116">
            <v>302.98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 t="str">
            <v>bas70pe2GTCCESI</v>
          </cell>
          <cell r="E117">
            <v>475.16</v>
          </cell>
          <cell r="F117">
            <v>495.62</v>
          </cell>
          <cell r="G117">
            <v>712.98</v>
          </cell>
          <cell r="H117">
            <v>409.69</v>
          </cell>
          <cell r="I117">
            <v>0</v>
          </cell>
          <cell r="J117">
            <v>0</v>
          </cell>
          <cell r="K117">
            <v>0</v>
          </cell>
        </row>
        <row r="118">
          <cell r="D118" t="str">
            <v>bas70pe2GTCC (CO2 capture)ESI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214.34</v>
          </cell>
          <cell r="J118">
            <v>214.34</v>
          </cell>
          <cell r="K118">
            <v>150.56</v>
          </cell>
        </row>
        <row r="119">
          <cell r="D119" t="str">
            <v>bas70pe2HydroESI</v>
          </cell>
          <cell r="E119">
            <v>18.4</v>
          </cell>
          <cell r="F119">
            <v>25.25</v>
          </cell>
          <cell r="G119">
            <v>25.25</v>
          </cell>
          <cell r="H119">
            <v>25.79</v>
          </cell>
          <cell r="I119">
            <v>20.48</v>
          </cell>
          <cell r="J119">
            <v>17.05</v>
          </cell>
          <cell r="K119">
            <v>19.24</v>
          </cell>
        </row>
        <row r="120">
          <cell r="D120" t="str">
            <v>bas70pe2Industry CHPESI</v>
          </cell>
          <cell r="E120">
            <v>73</v>
          </cell>
          <cell r="F120">
            <v>120</v>
          </cell>
          <cell r="G120">
            <v>150</v>
          </cell>
          <cell r="H120">
            <v>150</v>
          </cell>
          <cell r="I120">
            <v>140</v>
          </cell>
          <cell r="J120">
            <v>31.46</v>
          </cell>
          <cell r="K120">
            <v>115.43</v>
          </cell>
        </row>
        <row r="121">
          <cell r="D121" t="str">
            <v>bas70pe2NuclearESI</v>
          </cell>
          <cell r="E121">
            <v>295.87</v>
          </cell>
          <cell r="F121">
            <v>201.19</v>
          </cell>
          <cell r="G121">
            <v>99.26</v>
          </cell>
          <cell r="H121">
            <v>538.08</v>
          </cell>
          <cell r="I121">
            <v>513.47</v>
          </cell>
          <cell r="J121">
            <v>746.83</v>
          </cell>
          <cell r="K121">
            <v>789.57</v>
          </cell>
        </row>
        <row r="122">
          <cell r="D122" t="str">
            <v>bas70pe2Offshore windESI</v>
          </cell>
          <cell r="E122">
            <v>0</v>
          </cell>
          <cell r="F122">
            <v>0</v>
          </cell>
          <cell r="G122">
            <v>0</v>
          </cell>
          <cell r="H122">
            <v>137.46</v>
          </cell>
          <cell r="I122">
            <v>228.76</v>
          </cell>
          <cell r="J122">
            <v>178.19</v>
          </cell>
          <cell r="K122">
            <v>191.6</v>
          </cell>
        </row>
        <row r="123">
          <cell r="D123" t="str">
            <v>bas70pe2Onshore windESI</v>
          </cell>
          <cell r="E123">
            <v>3.4</v>
          </cell>
          <cell r="F123">
            <v>63.08</v>
          </cell>
          <cell r="G123">
            <v>64.34</v>
          </cell>
          <cell r="H123">
            <v>64.34</v>
          </cell>
          <cell r="I123">
            <v>64.34</v>
          </cell>
          <cell r="J123">
            <v>62.29</v>
          </cell>
          <cell r="K123">
            <v>64.34</v>
          </cell>
        </row>
        <row r="124">
          <cell r="D124" t="str">
            <v>bas70pe2PVESI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15.95</v>
          </cell>
          <cell r="K124">
            <v>19.84</v>
          </cell>
        </row>
        <row r="125">
          <cell r="D125" t="str">
            <v>bas70pe2WasteESI</v>
          </cell>
          <cell r="E125">
            <v>12.8</v>
          </cell>
          <cell r="F125">
            <v>23.65</v>
          </cell>
          <cell r="G125">
            <v>23.18</v>
          </cell>
          <cell r="H125">
            <v>32.83</v>
          </cell>
          <cell r="I125">
            <v>32.83</v>
          </cell>
          <cell r="J125">
            <v>32.83</v>
          </cell>
          <cell r="K125">
            <v>32.83</v>
          </cell>
        </row>
        <row r="126">
          <cell r="D126" t="str">
            <v>bas70pe2WaveESI</v>
          </cell>
          <cell r="E126">
            <v>0</v>
          </cell>
          <cell r="F126">
            <v>0</v>
          </cell>
          <cell r="G126">
            <v>0</v>
          </cell>
          <cell r="H126">
            <v>0.52</v>
          </cell>
          <cell r="I126">
            <v>0.87</v>
          </cell>
          <cell r="J126">
            <v>0.87</v>
          </cell>
          <cell r="K126">
            <v>0.87</v>
          </cell>
        </row>
        <row r="127">
          <cell r="D127" t="str">
            <v>BASE-45BiomassESI</v>
          </cell>
          <cell r="E127">
            <v>1.51</v>
          </cell>
          <cell r="F127">
            <v>3.09</v>
          </cell>
          <cell r="G127">
            <v>1.22</v>
          </cell>
          <cell r="H127">
            <v>2.78</v>
          </cell>
          <cell r="I127">
            <v>180.04</v>
          </cell>
          <cell r="J127">
            <v>180.04</v>
          </cell>
          <cell r="K127">
            <v>180.04</v>
          </cell>
        </row>
        <row r="128">
          <cell r="D128" t="str">
            <v>BASE-45Domestic CHPESI</v>
          </cell>
          <cell r="E128">
            <v>0</v>
          </cell>
          <cell r="F128">
            <v>15</v>
          </cell>
          <cell r="G128">
            <v>30</v>
          </cell>
          <cell r="H128">
            <v>45.47</v>
          </cell>
          <cell r="I128">
            <v>41.33</v>
          </cell>
          <cell r="J128">
            <v>37.56</v>
          </cell>
          <cell r="K128">
            <v>33.59</v>
          </cell>
        </row>
        <row r="129">
          <cell r="D129" t="str">
            <v>BASE-45Ex. CoalESI</v>
          </cell>
          <cell r="E129">
            <v>413</v>
          </cell>
          <cell r="F129">
            <v>412.93</v>
          </cell>
          <cell r="G129">
            <v>302.98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 t="str">
            <v>BASE-45GTCCESI</v>
          </cell>
          <cell r="E130">
            <v>475.16</v>
          </cell>
          <cell r="F130">
            <v>495.62</v>
          </cell>
          <cell r="G130">
            <v>714.15</v>
          </cell>
          <cell r="H130">
            <v>1099.34</v>
          </cell>
          <cell r="I130">
            <v>648.9</v>
          </cell>
          <cell r="J130">
            <v>268.52</v>
          </cell>
          <cell r="K130">
            <v>324.29</v>
          </cell>
        </row>
        <row r="131">
          <cell r="D131" t="str">
            <v>BASE-45HydroESI</v>
          </cell>
          <cell r="E131">
            <v>18.4</v>
          </cell>
          <cell r="F131">
            <v>25.25</v>
          </cell>
          <cell r="G131">
            <v>25.25</v>
          </cell>
          <cell r="H131">
            <v>25.25</v>
          </cell>
          <cell r="I131">
            <v>25.79</v>
          </cell>
          <cell r="J131">
            <v>25.79</v>
          </cell>
          <cell r="K131">
            <v>25.79</v>
          </cell>
        </row>
        <row r="132">
          <cell r="D132" t="str">
            <v>BASE-45Industry CHPESI</v>
          </cell>
          <cell r="E132">
            <v>73</v>
          </cell>
          <cell r="F132">
            <v>120</v>
          </cell>
          <cell r="G132">
            <v>150</v>
          </cell>
          <cell r="H132">
            <v>150</v>
          </cell>
          <cell r="I132">
            <v>140</v>
          </cell>
          <cell r="J132">
            <v>130</v>
          </cell>
          <cell r="K132">
            <v>120</v>
          </cell>
        </row>
        <row r="133">
          <cell r="D133" t="str">
            <v>BASE-45NuclearESI</v>
          </cell>
          <cell r="E133">
            <v>295.87</v>
          </cell>
          <cell r="F133">
            <v>201.19</v>
          </cell>
          <cell r="G133">
            <v>99.26</v>
          </cell>
          <cell r="H133">
            <v>32.19</v>
          </cell>
          <cell r="I133">
            <v>99.61</v>
          </cell>
          <cell r="J133">
            <v>518.94</v>
          </cell>
          <cell r="K133">
            <v>537.73</v>
          </cell>
        </row>
        <row r="134">
          <cell r="D134" t="str">
            <v>BASE-45Offshore windESI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228.76</v>
          </cell>
          <cell r="J134">
            <v>228.76</v>
          </cell>
          <cell r="K134">
            <v>230.52</v>
          </cell>
        </row>
        <row r="135">
          <cell r="D135" t="str">
            <v>BASE-45Onshore windESI</v>
          </cell>
          <cell r="E135">
            <v>3.4</v>
          </cell>
          <cell r="F135">
            <v>63.08</v>
          </cell>
          <cell r="G135">
            <v>64.34</v>
          </cell>
          <cell r="H135">
            <v>64.34</v>
          </cell>
          <cell r="I135">
            <v>64.34</v>
          </cell>
          <cell r="J135">
            <v>64.34</v>
          </cell>
          <cell r="K135">
            <v>64.34</v>
          </cell>
        </row>
        <row r="136">
          <cell r="D136" t="str">
            <v>BASE-45PVESI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3.05</v>
          </cell>
          <cell r="K136">
            <v>3.05</v>
          </cell>
        </row>
        <row r="137">
          <cell r="D137" t="str">
            <v>BASE-45WasteESI</v>
          </cell>
          <cell r="E137">
            <v>12.8</v>
          </cell>
          <cell r="F137">
            <v>23.65</v>
          </cell>
          <cell r="G137">
            <v>23.18</v>
          </cell>
          <cell r="H137">
            <v>23.74</v>
          </cell>
          <cell r="I137">
            <v>32.83</v>
          </cell>
          <cell r="J137">
            <v>32.83</v>
          </cell>
          <cell r="K137">
            <v>32.83</v>
          </cell>
        </row>
        <row r="138">
          <cell r="D138" t="str">
            <v>BASE-45WaveESI</v>
          </cell>
          <cell r="E138">
            <v>0</v>
          </cell>
          <cell r="F138">
            <v>0</v>
          </cell>
          <cell r="G138">
            <v>0</v>
          </cell>
          <cell r="H138">
            <v>0.23</v>
          </cell>
          <cell r="I138">
            <v>0.87</v>
          </cell>
          <cell r="J138">
            <v>0.87</v>
          </cell>
          <cell r="K138">
            <v>0.87</v>
          </cell>
        </row>
        <row r="139">
          <cell r="D139" t="str">
            <v>BASE-60BiomassESI</v>
          </cell>
          <cell r="E139">
            <v>1.51</v>
          </cell>
          <cell r="F139">
            <v>3.09</v>
          </cell>
          <cell r="G139">
            <v>1.22</v>
          </cell>
          <cell r="H139">
            <v>29.81</v>
          </cell>
          <cell r="I139">
            <v>179.3</v>
          </cell>
          <cell r="J139">
            <v>180.04</v>
          </cell>
          <cell r="K139">
            <v>180.04</v>
          </cell>
        </row>
        <row r="140">
          <cell r="D140" t="str">
            <v>BASE-60Domestic CHPESI</v>
          </cell>
          <cell r="E140">
            <v>0</v>
          </cell>
          <cell r="F140">
            <v>15</v>
          </cell>
          <cell r="G140">
            <v>30</v>
          </cell>
          <cell r="H140">
            <v>44.8</v>
          </cell>
          <cell r="I140">
            <v>40.66</v>
          </cell>
          <cell r="J140">
            <v>36.14</v>
          </cell>
          <cell r="K140">
            <v>32.21</v>
          </cell>
        </row>
        <row r="141">
          <cell r="D141" t="str">
            <v>BASE-60Ex. CoalESI</v>
          </cell>
          <cell r="E141">
            <v>413</v>
          </cell>
          <cell r="F141">
            <v>412.93</v>
          </cell>
          <cell r="G141">
            <v>302.98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 t="str">
            <v>BASE-60GTCCESI</v>
          </cell>
          <cell r="E142">
            <v>475.16</v>
          </cell>
          <cell r="F142">
            <v>495.62</v>
          </cell>
          <cell r="G142">
            <v>714.15</v>
          </cell>
          <cell r="H142">
            <v>610.63</v>
          </cell>
          <cell r="I142">
            <v>372.59</v>
          </cell>
          <cell r="J142">
            <v>0</v>
          </cell>
          <cell r="K142">
            <v>0</v>
          </cell>
        </row>
        <row r="143">
          <cell r="D143" t="str">
            <v>BASE-60GTCC (CO2 capture)ESI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229.63</v>
          </cell>
          <cell r="K143">
            <v>272.69</v>
          </cell>
        </row>
        <row r="144">
          <cell r="D144" t="str">
            <v>BASE-60HydroESI</v>
          </cell>
          <cell r="E144">
            <v>18.4</v>
          </cell>
          <cell r="F144">
            <v>25.25</v>
          </cell>
          <cell r="G144">
            <v>25.25</v>
          </cell>
          <cell r="H144">
            <v>25.79</v>
          </cell>
          <cell r="I144">
            <v>25.79</v>
          </cell>
          <cell r="J144">
            <v>24.77</v>
          </cell>
          <cell r="K144">
            <v>24.28</v>
          </cell>
        </row>
        <row r="145">
          <cell r="D145" t="str">
            <v>BASE-60Industry CHPESI</v>
          </cell>
          <cell r="E145">
            <v>73</v>
          </cell>
          <cell r="F145">
            <v>120</v>
          </cell>
          <cell r="G145">
            <v>150</v>
          </cell>
          <cell r="H145">
            <v>150</v>
          </cell>
          <cell r="I145">
            <v>140</v>
          </cell>
          <cell r="J145">
            <v>130</v>
          </cell>
          <cell r="K145">
            <v>120</v>
          </cell>
        </row>
        <row r="146">
          <cell r="D146" t="str">
            <v>BASE-60NuclearESI</v>
          </cell>
          <cell r="E146">
            <v>295.87</v>
          </cell>
          <cell r="F146">
            <v>201.19</v>
          </cell>
          <cell r="G146">
            <v>99.26</v>
          </cell>
          <cell r="H146">
            <v>340.24</v>
          </cell>
          <cell r="I146">
            <v>346.96</v>
          </cell>
          <cell r="J146">
            <v>527.65</v>
          </cell>
          <cell r="K146">
            <v>545.48</v>
          </cell>
        </row>
        <row r="147">
          <cell r="D147" t="str">
            <v>BASE-60Offshore windESI</v>
          </cell>
          <cell r="E147">
            <v>0</v>
          </cell>
          <cell r="F147">
            <v>0</v>
          </cell>
          <cell r="G147">
            <v>0</v>
          </cell>
          <cell r="H147">
            <v>137.46</v>
          </cell>
          <cell r="I147">
            <v>228.76</v>
          </cell>
          <cell r="J147">
            <v>228.76</v>
          </cell>
          <cell r="K147">
            <v>238.53</v>
          </cell>
        </row>
        <row r="148">
          <cell r="D148" t="str">
            <v>BASE-60Onshore windESI</v>
          </cell>
          <cell r="E148">
            <v>3.4</v>
          </cell>
          <cell r="F148">
            <v>63.08</v>
          </cell>
          <cell r="G148">
            <v>64.34</v>
          </cell>
          <cell r="H148">
            <v>64.34</v>
          </cell>
          <cell r="I148">
            <v>64.34</v>
          </cell>
          <cell r="J148">
            <v>64.34</v>
          </cell>
          <cell r="K148">
            <v>64.34</v>
          </cell>
        </row>
        <row r="149">
          <cell r="D149" t="str">
            <v>BASE-60PVESI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15.95</v>
          </cell>
          <cell r="K149">
            <v>19.84</v>
          </cell>
        </row>
        <row r="150">
          <cell r="D150" t="str">
            <v>BASE-60WasteESI</v>
          </cell>
          <cell r="E150">
            <v>12.8</v>
          </cell>
          <cell r="F150">
            <v>23.65</v>
          </cell>
          <cell r="G150">
            <v>23.18</v>
          </cell>
          <cell r="H150">
            <v>32.83</v>
          </cell>
          <cell r="I150">
            <v>32.83</v>
          </cell>
          <cell r="J150">
            <v>32.83</v>
          </cell>
          <cell r="K150">
            <v>32.83</v>
          </cell>
        </row>
        <row r="151">
          <cell r="D151" t="str">
            <v>BASE-60WaveESI</v>
          </cell>
          <cell r="E151">
            <v>0</v>
          </cell>
          <cell r="F151">
            <v>0</v>
          </cell>
          <cell r="G151">
            <v>0</v>
          </cell>
          <cell r="H151">
            <v>0.52</v>
          </cell>
          <cell r="I151">
            <v>0.87</v>
          </cell>
          <cell r="J151">
            <v>0.87</v>
          </cell>
          <cell r="K151">
            <v>0.87</v>
          </cell>
        </row>
        <row r="152">
          <cell r="D152" t="str">
            <v>BASE-70BiomassESI</v>
          </cell>
          <cell r="E152">
            <v>1.51</v>
          </cell>
          <cell r="F152">
            <v>3.09</v>
          </cell>
          <cell r="G152">
            <v>1.22</v>
          </cell>
          <cell r="H152">
            <v>29.81</v>
          </cell>
          <cell r="I152">
            <v>179.25</v>
          </cell>
          <cell r="J152">
            <v>184.89</v>
          </cell>
          <cell r="K152">
            <v>184.89</v>
          </cell>
        </row>
        <row r="153">
          <cell r="D153" t="str">
            <v>BASE-70Domestic CHPESI</v>
          </cell>
          <cell r="E153">
            <v>0</v>
          </cell>
          <cell r="F153">
            <v>15</v>
          </cell>
          <cell r="G153">
            <v>30</v>
          </cell>
          <cell r="H153">
            <v>41.29</v>
          </cell>
          <cell r="I153">
            <v>36.24</v>
          </cell>
          <cell r="J153">
            <v>10.61</v>
          </cell>
          <cell r="K153">
            <v>0</v>
          </cell>
        </row>
        <row r="154">
          <cell r="D154" t="str">
            <v>BASE-70Ex. CoalESI</v>
          </cell>
          <cell r="E154">
            <v>413</v>
          </cell>
          <cell r="F154">
            <v>412.93</v>
          </cell>
          <cell r="G154">
            <v>302.98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 t="str">
            <v>BASE-70GTCCESI</v>
          </cell>
          <cell r="E155">
            <v>475.16</v>
          </cell>
          <cell r="F155">
            <v>495.62</v>
          </cell>
          <cell r="G155">
            <v>712.98</v>
          </cell>
          <cell r="H155">
            <v>409.69</v>
          </cell>
          <cell r="I155">
            <v>0</v>
          </cell>
          <cell r="J155">
            <v>0</v>
          </cell>
          <cell r="K155">
            <v>0</v>
          </cell>
        </row>
        <row r="156">
          <cell r="D156" t="str">
            <v>BASE-70GTCC (CO2 capture)ESI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214.34</v>
          </cell>
          <cell r="J156">
            <v>214.34</v>
          </cell>
          <cell r="K156">
            <v>150.56</v>
          </cell>
        </row>
        <row r="157">
          <cell r="D157" t="str">
            <v>BASE-70HydroESI</v>
          </cell>
          <cell r="E157">
            <v>18.4</v>
          </cell>
          <cell r="F157">
            <v>25.25</v>
          </cell>
          <cell r="G157">
            <v>25.25</v>
          </cell>
          <cell r="H157">
            <v>25.79</v>
          </cell>
          <cell r="I157">
            <v>20.48</v>
          </cell>
          <cell r="J157">
            <v>17.05</v>
          </cell>
          <cell r="K157">
            <v>19.24</v>
          </cell>
        </row>
        <row r="158">
          <cell r="D158" t="str">
            <v>BASE-70Industry CHPESI</v>
          </cell>
          <cell r="E158">
            <v>73</v>
          </cell>
          <cell r="F158">
            <v>120</v>
          </cell>
          <cell r="G158">
            <v>150</v>
          </cell>
          <cell r="H158">
            <v>150</v>
          </cell>
          <cell r="I158">
            <v>140</v>
          </cell>
          <cell r="J158">
            <v>31.46</v>
          </cell>
          <cell r="K158">
            <v>115.43</v>
          </cell>
        </row>
        <row r="159">
          <cell r="D159" t="str">
            <v>BASE-70NuclearESI</v>
          </cell>
          <cell r="E159">
            <v>295.87</v>
          </cell>
          <cell r="F159">
            <v>201.19</v>
          </cell>
          <cell r="G159">
            <v>99.26</v>
          </cell>
          <cell r="H159">
            <v>538.08</v>
          </cell>
          <cell r="I159">
            <v>513.47</v>
          </cell>
          <cell r="J159">
            <v>746.83</v>
          </cell>
          <cell r="K159">
            <v>789.57</v>
          </cell>
        </row>
        <row r="160">
          <cell r="D160" t="str">
            <v>BASE-70Offshore windESI</v>
          </cell>
          <cell r="E160">
            <v>0</v>
          </cell>
          <cell r="F160">
            <v>0</v>
          </cell>
          <cell r="G160">
            <v>0</v>
          </cell>
          <cell r="H160">
            <v>137.46</v>
          </cell>
          <cell r="I160">
            <v>228.76</v>
          </cell>
          <cell r="J160">
            <v>187.09</v>
          </cell>
          <cell r="K160">
            <v>191.95</v>
          </cell>
        </row>
        <row r="161">
          <cell r="D161" t="str">
            <v>BASE-70Onshore windESI</v>
          </cell>
          <cell r="E161">
            <v>3.4</v>
          </cell>
          <cell r="F161">
            <v>63.08</v>
          </cell>
          <cell r="G161">
            <v>64.34</v>
          </cell>
          <cell r="H161">
            <v>64.34</v>
          </cell>
          <cell r="I161">
            <v>64.34</v>
          </cell>
          <cell r="J161">
            <v>53.39</v>
          </cell>
          <cell r="K161">
            <v>64</v>
          </cell>
        </row>
        <row r="162">
          <cell r="D162" t="str">
            <v>BASE-70PVESI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15.95</v>
          </cell>
          <cell r="K162">
            <v>19.84</v>
          </cell>
        </row>
        <row r="163">
          <cell r="D163" t="str">
            <v>BASE-70WasteESI</v>
          </cell>
          <cell r="E163">
            <v>12.8</v>
          </cell>
          <cell r="F163">
            <v>23.65</v>
          </cell>
          <cell r="G163">
            <v>23.18</v>
          </cell>
          <cell r="H163">
            <v>32.83</v>
          </cell>
          <cell r="I163">
            <v>32.83</v>
          </cell>
          <cell r="J163">
            <v>32.83</v>
          </cell>
          <cell r="K163">
            <v>32.83</v>
          </cell>
        </row>
        <row r="164">
          <cell r="D164" t="str">
            <v>BASE-70WaveESI</v>
          </cell>
          <cell r="E164">
            <v>0</v>
          </cell>
          <cell r="F164">
            <v>0</v>
          </cell>
          <cell r="G164">
            <v>0</v>
          </cell>
          <cell r="H164">
            <v>0.52</v>
          </cell>
          <cell r="I164">
            <v>0.87</v>
          </cell>
          <cell r="J164">
            <v>0.87</v>
          </cell>
          <cell r="K164">
            <v>0.87</v>
          </cell>
        </row>
        <row r="165">
          <cell r="D165" t="str">
            <v>base-eeBiomassESI</v>
          </cell>
          <cell r="E165">
            <v>1.51</v>
          </cell>
          <cell r="F165">
            <v>4.65</v>
          </cell>
          <cell r="G165">
            <v>2.78</v>
          </cell>
          <cell r="H165">
            <v>0.28</v>
          </cell>
          <cell r="I165">
            <v>56.89</v>
          </cell>
          <cell r="J165">
            <v>56.89</v>
          </cell>
          <cell r="K165">
            <v>56.89</v>
          </cell>
        </row>
        <row r="166">
          <cell r="D166" t="str">
            <v>base-eeEx. CoalESI</v>
          </cell>
          <cell r="E166">
            <v>413</v>
          </cell>
          <cell r="F166">
            <v>412.93</v>
          </cell>
          <cell r="G166">
            <v>302.98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 t="str">
            <v>base-eeGTCCESI</v>
          </cell>
          <cell r="E167">
            <v>475.16</v>
          </cell>
          <cell r="F167">
            <v>563.21</v>
          </cell>
          <cell r="G167">
            <v>875.39</v>
          </cell>
          <cell r="H167">
            <v>1328.39</v>
          </cell>
          <cell r="I167">
            <v>1403.61</v>
          </cell>
          <cell r="J167">
            <v>1510.22</v>
          </cell>
          <cell r="K167">
            <v>1630.73</v>
          </cell>
        </row>
        <row r="168">
          <cell r="D168" t="str">
            <v>base-eeHydroESI</v>
          </cell>
          <cell r="E168">
            <v>18.4</v>
          </cell>
          <cell r="F168">
            <v>25.25</v>
          </cell>
          <cell r="G168">
            <v>25.25</v>
          </cell>
          <cell r="H168">
            <v>25.25</v>
          </cell>
          <cell r="I168">
            <v>25.25</v>
          </cell>
          <cell r="J168">
            <v>25.25</v>
          </cell>
          <cell r="K168">
            <v>25.25</v>
          </cell>
        </row>
        <row r="169">
          <cell r="D169" t="str">
            <v>base-eeIndustry CHPESI</v>
          </cell>
          <cell r="E169">
            <v>73</v>
          </cell>
          <cell r="F169">
            <v>120</v>
          </cell>
          <cell r="G169">
            <v>150</v>
          </cell>
          <cell r="H169">
            <v>150</v>
          </cell>
          <cell r="I169">
            <v>140</v>
          </cell>
          <cell r="J169">
            <v>130</v>
          </cell>
          <cell r="K169">
            <v>120</v>
          </cell>
        </row>
        <row r="170">
          <cell r="D170" t="str">
            <v>base-eeNuclearESI</v>
          </cell>
          <cell r="E170">
            <v>295.87</v>
          </cell>
          <cell r="F170">
            <v>201.19</v>
          </cell>
          <cell r="G170">
            <v>99.26</v>
          </cell>
          <cell r="H170">
            <v>32.19</v>
          </cell>
          <cell r="I170">
            <v>0</v>
          </cell>
          <cell r="J170">
            <v>0</v>
          </cell>
          <cell r="K170">
            <v>0</v>
          </cell>
        </row>
        <row r="171">
          <cell r="D171" t="str">
            <v>base-eeOnshore windESI</v>
          </cell>
          <cell r="E171">
            <v>3.4</v>
          </cell>
          <cell r="F171">
            <v>64.34</v>
          </cell>
          <cell r="G171">
            <v>64.34</v>
          </cell>
          <cell r="H171">
            <v>64.34</v>
          </cell>
          <cell r="I171">
            <v>64.34</v>
          </cell>
          <cell r="J171">
            <v>64.34</v>
          </cell>
          <cell r="K171">
            <v>64.34</v>
          </cell>
        </row>
        <row r="172">
          <cell r="D172" t="str">
            <v>base-eeWasteESI</v>
          </cell>
          <cell r="E172">
            <v>12.8</v>
          </cell>
          <cell r="F172">
            <v>28.33</v>
          </cell>
          <cell r="G172">
            <v>23.18</v>
          </cell>
          <cell r="H172">
            <v>23.74</v>
          </cell>
          <cell r="I172">
            <v>23.74</v>
          </cell>
          <cell r="J172">
            <v>23.74</v>
          </cell>
          <cell r="K172">
            <v>23.74</v>
          </cell>
        </row>
        <row r="173">
          <cell r="D173" t="str">
            <v>base-eeWaveESI</v>
          </cell>
          <cell r="E173">
            <v>0</v>
          </cell>
          <cell r="F173">
            <v>0</v>
          </cell>
          <cell r="G173">
            <v>0</v>
          </cell>
          <cell r="H173">
            <v>0.23</v>
          </cell>
          <cell r="I173">
            <v>0.23</v>
          </cell>
          <cell r="J173">
            <v>0.23</v>
          </cell>
          <cell r="K173">
            <v>0.23</v>
          </cell>
        </row>
        <row r="174">
          <cell r="D174" t="str">
            <v>BASE0BiomassESI</v>
          </cell>
          <cell r="E174">
            <v>1.51</v>
          </cell>
          <cell r="F174">
            <v>3.09</v>
          </cell>
          <cell r="G174">
            <v>1.22</v>
          </cell>
          <cell r="H174">
            <v>0.28</v>
          </cell>
          <cell r="I174">
            <v>56.89</v>
          </cell>
          <cell r="J174">
            <v>56.89</v>
          </cell>
          <cell r="K174">
            <v>56.89</v>
          </cell>
        </row>
        <row r="175">
          <cell r="D175" t="str">
            <v>BASE0Domestic CHPESI</v>
          </cell>
          <cell r="E175">
            <v>0</v>
          </cell>
          <cell r="F175">
            <v>15</v>
          </cell>
          <cell r="G175">
            <v>30</v>
          </cell>
          <cell r="H175">
            <v>47.47</v>
          </cell>
          <cell r="I175">
            <v>44.74</v>
          </cell>
          <cell r="J175">
            <v>42.58</v>
          </cell>
          <cell r="K175">
            <v>40.05</v>
          </cell>
        </row>
        <row r="176">
          <cell r="D176" t="str">
            <v>BASE0Ex. CoalESI</v>
          </cell>
          <cell r="E176">
            <v>413</v>
          </cell>
          <cell r="F176">
            <v>412.93</v>
          </cell>
          <cell r="G176">
            <v>302.98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>BASE0GTCCESI</v>
          </cell>
          <cell r="E177">
            <v>475.16</v>
          </cell>
          <cell r="F177">
            <v>495.62</v>
          </cell>
          <cell r="G177">
            <v>714.15</v>
          </cell>
          <cell r="H177">
            <v>1097.43</v>
          </cell>
          <cell r="I177">
            <v>1120.05</v>
          </cell>
          <cell r="J177">
            <v>1183.98</v>
          </cell>
          <cell r="K177">
            <v>1268.24</v>
          </cell>
        </row>
        <row r="178">
          <cell r="D178" t="str">
            <v>BASE0HydroESI</v>
          </cell>
          <cell r="E178">
            <v>18.4</v>
          </cell>
          <cell r="F178">
            <v>25.25</v>
          </cell>
          <cell r="G178">
            <v>25.25</v>
          </cell>
          <cell r="H178">
            <v>25.25</v>
          </cell>
          <cell r="I178">
            <v>25.25</v>
          </cell>
          <cell r="J178">
            <v>25.25</v>
          </cell>
          <cell r="K178">
            <v>25.25</v>
          </cell>
        </row>
        <row r="179">
          <cell r="D179" t="str">
            <v>BASE0Industry CHPESI</v>
          </cell>
          <cell r="E179">
            <v>73</v>
          </cell>
          <cell r="F179">
            <v>120</v>
          </cell>
          <cell r="G179">
            <v>150</v>
          </cell>
          <cell r="H179">
            <v>150</v>
          </cell>
          <cell r="I179">
            <v>140</v>
          </cell>
          <cell r="J179">
            <v>130</v>
          </cell>
          <cell r="K179">
            <v>120</v>
          </cell>
        </row>
        <row r="180">
          <cell r="D180" t="str">
            <v>BASE0NuclearESI</v>
          </cell>
          <cell r="E180">
            <v>295.87</v>
          </cell>
          <cell r="F180">
            <v>201.19</v>
          </cell>
          <cell r="G180">
            <v>99.26</v>
          </cell>
          <cell r="H180">
            <v>32.19</v>
          </cell>
          <cell r="I180">
            <v>0</v>
          </cell>
          <cell r="J180">
            <v>0</v>
          </cell>
          <cell r="K180">
            <v>0</v>
          </cell>
        </row>
        <row r="181">
          <cell r="D181" t="str">
            <v>BASE0Onshore windESI</v>
          </cell>
          <cell r="E181">
            <v>3.4</v>
          </cell>
          <cell r="F181">
            <v>63.08</v>
          </cell>
          <cell r="G181">
            <v>64.34</v>
          </cell>
          <cell r="H181">
            <v>64.34</v>
          </cell>
          <cell r="I181">
            <v>64.34</v>
          </cell>
          <cell r="J181">
            <v>64.34</v>
          </cell>
          <cell r="K181">
            <v>64.34</v>
          </cell>
        </row>
        <row r="182">
          <cell r="D182" t="str">
            <v>BASE0WasteESI</v>
          </cell>
          <cell r="E182">
            <v>12.8</v>
          </cell>
          <cell r="F182">
            <v>23.65</v>
          </cell>
          <cell r="G182">
            <v>23.18</v>
          </cell>
          <cell r="H182">
            <v>23.74</v>
          </cell>
          <cell r="I182">
            <v>23.74</v>
          </cell>
          <cell r="J182">
            <v>23.74</v>
          </cell>
          <cell r="K182">
            <v>23.74</v>
          </cell>
        </row>
        <row r="183">
          <cell r="D183" t="str">
            <v>BASE0WaveESI</v>
          </cell>
          <cell r="E183">
            <v>0</v>
          </cell>
          <cell r="F183">
            <v>0</v>
          </cell>
          <cell r="G183">
            <v>0</v>
          </cell>
          <cell r="H183">
            <v>0.23</v>
          </cell>
          <cell r="I183">
            <v>0.23</v>
          </cell>
          <cell r="J183">
            <v>0.23</v>
          </cell>
          <cell r="K183">
            <v>0.23</v>
          </cell>
        </row>
        <row r="184">
          <cell r="D184" t="str">
            <v>base0pe1BiomassESI</v>
          </cell>
          <cell r="E184">
            <v>1.51</v>
          </cell>
          <cell r="F184">
            <v>3.09</v>
          </cell>
          <cell r="G184">
            <v>44.42</v>
          </cell>
          <cell r="H184">
            <v>63.61</v>
          </cell>
          <cell r="I184">
            <v>61.74</v>
          </cell>
          <cell r="J184">
            <v>175.21</v>
          </cell>
          <cell r="K184">
            <v>180.04</v>
          </cell>
        </row>
        <row r="185">
          <cell r="D185" t="str">
            <v>base0pe1Coal IGCCESI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66.62</v>
          </cell>
        </row>
        <row r="186">
          <cell r="D186" t="str">
            <v>base0pe1Domestic CHPESI</v>
          </cell>
          <cell r="E186">
            <v>0</v>
          </cell>
          <cell r="F186">
            <v>15</v>
          </cell>
          <cell r="G186">
            <v>30</v>
          </cell>
          <cell r="H186">
            <v>42.47</v>
          </cell>
          <cell r="I186">
            <v>39.75</v>
          </cell>
          <cell r="J186">
            <v>38.28</v>
          </cell>
          <cell r="K186">
            <v>38.42</v>
          </cell>
        </row>
        <row r="187">
          <cell r="D187" t="str">
            <v>base0pe1Ex. CoalESI</v>
          </cell>
          <cell r="E187">
            <v>413</v>
          </cell>
          <cell r="F187">
            <v>412.93</v>
          </cell>
          <cell r="G187">
            <v>302.98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 t="str">
            <v>base0pe1GTCCESI</v>
          </cell>
          <cell r="E188">
            <v>475.16</v>
          </cell>
          <cell r="F188">
            <v>495.62</v>
          </cell>
          <cell r="G188">
            <v>580.94</v>
          </cell>
          <cell r="H188">
            <v>629.01</v>
          </cell>
          <cell r="I188">
            <v>730.28</v>
          </cell>
          <cell r="J188">
            <v>782.8</v>
          </cell>
          <cell r="K188">
            <v>770.36</v>
          </cell>
        </row>
        <row r="189">
          <cell r="D189" t="str">
            <v>base0pe1HydroESI</v>
          </cell>
          <cell r="E189">
            <v>18.4</v>
          </cell>
          <cell r="F189">
            <v>25.25</v>
          </cell>
          <cell r="G189">
            <v>25.79</v>
          </cell>
          <cell r="H189">
            <v>25.79</v>
          </cell>
          <cell r="I189">
            <v>25.79</v>
          </cell>
          <cell r="J189">
            <v>25.79</v>
          </cell>
          <cell r="K189">
            <v>25.79</v>
          </cell>
        </row>
        <row r="190">
          <cell r="D190" t="str">
            <v>base0pe1Industry CHPESI</v>
          </cell>
          <cell r="E190">
            <v>73</v>
          </cell>
          <cell r="F190">
            <v>120</v>
          </cell>
          <cell r="G190">
            <v>150</v>
          </cell>
          <cell r="H190">
            <v>150</v>
          </cell>
          <cell r="I190">
            <v>140</v>
          </cell>
          <cell r="J190">
            <v>130</v>
          </cell>
          <cell r="K190">
            <v>120</v>
          </cell>
        </row>
        <row r="191">
          <cell r="D191" t="str">
            <v>base0pe1NuclearESI</v>
          </cell>
          <cell r="E191">
            <v>295.87</v>
          </cell>
          <cell r="F191">
            <v>201.19</v>
          </cell>
          <cell r="G191">
            <v>173.86</v>
          </cell>
          <cell r="H191">
            <v>281.6</v>
          </cell>
          <cell r="I191">
            <v>249.41</v>
          </cell>
          <cell r="J191">
            <v>249.41</v>
          </cell>
          <cell r="K191">
            <v>174.82</v>
          </cell>
        </row>
        <row r="192">
          <cell r="D192" t="str">
            <v>base0pe1Offshore windESI</v>
          </cell>
          <cell r="E192">
            <v>0</v>
          </cell>
          <cell r="F192">
            <v>0</v>
          </cell>
          <cell r="G192">
            <v>0</v>
          </cell>
          <cell r="H192">
            <v>137.46</v>
          </cell>
          <cell r="I192">
            <v>137.46</v>
          </cell>
          <cell r="J192">
            <v>15.45</v>
          </cell>
          <cell r="K192">
            <v>112.68</v>
          </cell>
        </row>
        <row r="193">
          <cell r="D193" t="str">
            <v>base0pe1Onshore windESI</v>
          </cell>
          <cell r="E193">
            <v>3.4</v>
          </cell>
          <cell r="F193">
            <v>63.08</v>
          </cell>
          <cell r="G193">
            <v>64.34</v>
          </cell>
          <cell r="H193">
            <v>64.34</v>
          </cell>
          <cell r="I193">
            <v>64.34</v>
          </cell>
          <cell r="J193">
            <v>64.34</v>
          </cell>
          <cell r="K193">
            <v>64.34</v>
          </cell>
        </row>
        <row r="194">
          <cell r="D194" t="str">
            <v>base0pe1WasteESI</v>
          </cell>
          <cell r="E194">
            <v>12.8</v>
          </cell>
          <cell r="F194">
            <v>23.65</v>
          </cell>
          <cell r="G194">
            <v>31.99</v>
          </cell>
          <cell r="H194">
            <v>32.83</v>
          </cell>
          <cell r="I194">
            <v>23.74</v>
          </cell>
          <cell r="J194">
            <v>32.83</v>
          </cell>
          <cell r="K194">
            <v>32.83</v>
          </cell>
        </row>
        <row r="195">
          <cell r="D195" t="str">
            <v>base0pe1WaveESI</v>
          </cell>
          <cell r="E195">
            <v>0</v>
          </cell>
          <cell r="F195">
            <v>0</v>
          </cell>
          <cell r="G195">
            <v>0.23</v>
          </cell>
          <cell r="H195">
            <v>0.52</v>
          </cell>
          <cell r="I195">
            <v>0.52</v>
          </cell>
          <cell r="J195">
            <v>0.52</v>
          </cell>
          <cell r="K195">
            <v>0.87</v>
          </cell>
        </row>
        <row r="196">
          <cell r="D196" t="str">
            <v>base0pe2BiomassESI</v>
          </cell>
          <cell r="E196">
            <v>1.51</v>
          </cell>
          <cell r="F196">
            <v>3.09</v>
          </cell>
          <cell r="G196">
            <v>1.22</v>
          </cell>
          <cell r="H196">
            <v>2.78</v>
          </cell>
          <cell r="I196">
            <v>59.39</v>
          </cell>
          <cell r="J196">
            <v>56.89</v>
          </cell>
          <cell r="K196">
            <v>56.89</v>
          </cell>
        </row>
        <row r="197">
          <cell r="D197" t="str">
            <v>base0pe2Domestic CHPESI</v>
          </cell>
          <cell r="E197">
            <v>0</v>
          </cell>
          <cell r="F197">
            <v>15</v>
          </cell>
          <cell r="G197">
            <v>30</v>
          </cell>
          <cell r="H197">
            <v>47.47</v>
          </cell>
          <cell r="I197">
            <v>44.74</v>
          </cell>
          <cell r="J197">
            <v>42.58</v>
          </cell>
          <cell r="K197">
            <v>40.05</v>
          </cell>
        </row>
        <row r="198">
          <cell r="D198" t="str">
            <v>base0pe2Ex. CoalESI</v>
          </cell>
          <cell r="E198">
            <v>413</v>
          </cell>
          <cell r="F198">
            <v>412.93</v>
          </cell>
          <cell r="G198">
            <v>302.98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D199" t="str">
            <v>base0pe2GTCCESI</v>
          </cell>
          <cell r="E199">
            <v>475.16</v>
          </cell>
          <cell r="F199">
            <v>495.62</v>
          </cell>
          <cell r="G199">
            <v>714.15</v>
          </cell>
          <cell r="H199">
            <v>1094.7</v>
          </cell>
          <cell r="I199">
            <v>1117.33</v>
          </cell>
          <cell r="J199">
            <v>1183.98</v>
          </cell>
          <cell r="K199">
            <v>1268.24</v>
          </cell>
        </row>
        <row r="200">
          <cell r="D200" t="str">
            <v>base0pe2HydroESI</v>
          </cell>
          <cell r="E200">
            <v>18.4</v>
          </cell>
          <cell r="F200">
            <v>25.25</v>
          </cell>
          <cell r="G200">
            <v>25.25</v>
          </cell>
          <cell r="H200">
            <v>25.25</v>
          </cell>
          <cell r="I200">
            <v>25.25</v>
          </cell>
          <cell r="J200">
            <v>25.25</v>
          </cell>
          <cell r="K200">
            <v>25.25</v>
          </cell>
        </row>
        <row r="201">
          <cell r="D201" t="str">
            <v>base0pe2Industry CHPESI</v>
          </cell>
          <cell r="E201">
            <v>73</v>
          </cell>
          <cell r="F201">
            <v>120</v>
          </cell>
          <cell r="G201">
            <v>150</v>
          </cell>
          <cell r="H201">
            <v>150</v>
          </cell>
          <cell r="I201">
            <v>140</v>
          </cell>
          <cell r="J201">
            <v>130</v>
          </cell>
          <cell r="K201">
            <v>120</v>
          </cell>
        </row>
        <row r="202">
          <cell r="D202" t="str">
            <v>base0pe2NuclearESI</v>
          </cell>
          <cell r="E202">
            <v>295.87</v>
          </cell>
          <cell r="F202">
            <v>201.19</v>
          </cell>
          <cell r="G202">
            <v>99.26</v>
          </cell>
          <cell r="H202">
            <v>32.19</v>
          </cell>
          <cell r="I202">
            <v>0</v>
          </cell>
          <cell r="J202">
            <v>0</v>
          </cell>
          <cell r="K202">
            <v>0</v>
          </cell>
        </row>
        <row r="203">
          <cell r="D203" t="str">
            <v>base0pe2Onshore windESI</v>
          </cell>
          <cell r="E203">
            <v>3.4</v>
          </cell>
          <cell r="F203">
            <v>63.08</v>
          </cell>
          <cell r="G203">
            <v>64.34</v>
          </cell>
          <cell r="H203">
            <v>64.34</v>
          </cell>
          <cell r="I203">
            <v>64.34</v>
          </cell>
          <cell r="J203">
            <v>64.34</v>
          </cell>
          <cell r="K203">
            <v>64.34</v>
          </cell>
        </row>
        <row r="204">
          <cell r="D204" t="str">
            <v>base0pe2WasteESI</v>
          </cell>
          <cell r="E204">
            <v>12.8</v>
          </cell>
          <cell r="F204">
            <v>23.65</v>
          </cell>
          <cell r="G204">
            <v>23.18</v>
          </cell>
          <cell r="H204">
            <v>23.74</v>
          </cell>
          <cell r="I204">
            <v>23.74</v>
          </cell>
          <cell r="J204">
            <v>23.74</v>
          </cell>
          <cell r="K204">
            <v>23.74</v>
          </cell>
        </row>
        <row r="205">
          <cell r="D205" t="str">
            <v>base0pe2WaveESI</v>
          </cell>
          <cell r="E205">
            <v>0</v>
          </cell>
          <cell r="F205">
            <v>0</v>
          </cell>
          <cell r="G205">
            <v>0</v>
          </cell>
          <cell r="H205">
            <v>0.23</v>
          </cell>
          <cell r="I205">
            <v>0.23</v>
          </cell>
          <cell r="J205">
            <v>0.23</v>
          </cell>
          <cell r="K205">
            <v>0.23</v>
          </cell>
        </row>
        <row r="206">
          <cell r="D206" t="str">
            <v>base45eeBiomassESI</v>
          </cell>
          <cell r="E206">
            <v>1.51</v>
          </cell>
          <cell r="F206">
            <v>5.87</v>
          </cell>
          <cell r="G206">
            <v>4</v>
          </cell>
          <cell r="H206">
            <v>29.81</v>
          </cell>
          <cell r="I206">
            <v>178.79</v>
          </cell>
          <cell r="J206">
            <v>180.04</v>
          </cell>
          <cell r="K206">
            <v>180.04</v>
          </cell>
        </row>
        <row r="207">
          <cell r="D207" t="str">
            <v>base45eeEx. CoalESI</v>
          </cell>
          <cell r="E207">
            <v>413</v>
          </cell>
          <cell r="F207">
            <v>412.93</v>
          </cell>
          <cell r="G207">
            <v>302.98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D208" t="str">
            <v>base45eeGTCCESI</v>
          </cell>
          <cell r="E208">
            <v>475.16</v>
          </cell>
          <cell r="F208">
            <v>563.21</v>
          </cell>
          <cell r="G208">
            <v>874.07</v>
          </cell>
          <cell r="H208">
            <v>1024.34</v>
          </cell>
          <cell r="I208">
            <v>456.77</v>
          </cell>
          <cell r="J208">
            <v>318.78</v>
          </cell>
          <cell r="K208">
            <v>424.39</v>
          </cell>
        </row>
        <row r="209">
          <cell r="D209" t="str">
            <v>base45eeHydroESI</v>
          </cell>
          <cell r="E209">
            <v>18.4</v>
          </cell>
          <cell r="F209">
            <v>25.25</v>
          </cell>
          <cell r="G209">
            <v>25.25</v>
          </cell>
          <cell r="H209">
            <v>25.79</v>
          </cell>
          <cell r="I209">
            <v>25.79</v>
          </cell>
          <cell r="J209">
            <v>25.79</v>
          </cell>
          <cell r="K209">
            <v>25.79</v>
          </cell>
        </row>
        <row r="210">
          <cell r="D210" t="str">
            <v>base45eeIndustry CHPESI</v>
          </cell>
          <cell r="E210">
            <v>73</v>
          </cell>
          <cell r="F210">
            <v>120</v>
          </cell>
          <cell r="G210">
            <v>150</v>
          </cell>
          <cell r="H210">
            <v>150</v>
          </cell>
          <cell r="I210">
            <v>140</v>
          </cell>
          <cell r="J210">
            <v>130</v>
          </cell>
          <cell r="K210">
            <v>120</v>
          </cell>
        </row>
        <row r="211">
          <cell r="D211" t="str">
            <v>base45eeNuclearESI</v>
          </cell>
          <cell r="E211">
            <v>295.87</v>
          </cell>
          <cell r="F211">
            <v>201.19</v>
          </cell>
          <cell r="G211">
            <v>99.26</v>
          </cell>
          <cell r="H211">
            <v>32.19</v>
          </cell>
          <cell r="I211">
            <v>362.67</v>
          </cell>
          <cell r="J211">
            <v>540.61</v>
          </cell>
          <cell r="K211">
            <v>540.61</v>
          </cell>
        </row>
        <row r="212">
          <cell r="D212" t="str">
            <v>base45eeOffshore windESI</v>
          </cell>
          <cell r="E212">
            <v>0</v>
          </cell>
          <cell r="F212">
            <v>0</v>
          </cell>
          <cell r="G212">
            <v>0</v>
          </cell>
          <cell r="H212">
            <v>137.46</v>
          </cell>
          <cell r="I212">
            <v>228.76</v>
          </cell>
          <cell r="J212">
            <v>228.76</v>
          </cell>
          <cell r="K212">
            <v>220.15</v>
          </cell>
        </row>
        <row r="213">
          <cell r="D213" t="str">
            <v>base45eeOnshore windESI</v>
          </cell>
          <cell r="E213">
            <v>3.4</v>
          </cell>
          <cell r="F213">
            <v>64.34</v>
          </cell>
          <cell r="G213">
            <v>64.34</v>
          </cell>
          <cell r="H213">
            <v>64.34</v>
          </cell>
          <cell r="I213">
            <v>64.34</v>
          </cell>
          <cell r="J213">
            <v>64.34</v>
          </cell>
          <cell r="K213">
            <v>64.34</v>
          </cell>
        </row>
        <row r="214">
          <cell r="D214" t="str">
            <v>base45eePVESI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3.05</v>
          </cell>
          <cell r="K214">
            <v>3.05</v>
          </cell>
        </row>
        <row r="215">
          <cell r="D215" t="str">
            <v>base45eeWasteESI</v>
          </cell>
          <cell r="E215">
            <v>12.8</v>
          </cell>
          <cell r="F215">
            <v>27.12</v>
          </cell>
          <cell r="G215">
            <v>23.18</v>
          </cell>
          <cell r="H215">
            <v>32.83</v>
          </cell>
          <cell r="I215">
            <v>32.83</v>
          </cell>
          <cell r="J215">
            <v>32.83</v>
          </cell>
          <cell r="K215">
            <v>32.83</v>
          </cell>
        </row>
        <row r="216">
          <cell r="D216" t="str">
            <v>base45eeWaveESI</v>
          </cell>
          <cell r="E216">
            <v>0</v>
          </cell>
          <cell r="F216">
            <v>0</v>
          </cell>
          <cell r="G216">
            <v>0</v>
          </cell>
          <cell r="H216">
            <v>0.52</v>
          </cell>
          <cell r="I216">
            <v>0.87</v>
          </cell>
          <cell r="J216">
            <v>0.87</v>
          </cell>
          <cell r="K216">
            <v>0.87</v>
          </cell>
        </row>
        <row r="217">
          <cell r="D217" t="str">
            <v>base60eeBiomassESI</v>
          </cell>
          <cell r="E217">
            <v>1.51</v>
          </cell>
          <cell r="F217">
            <v>5.87</v>
          </cell>
          <cell r="G217">
            <v>4</v>
          </cell>
          <cell r="H217">
            <v>37.92</v>
          </cell>
          <cell r="I217">
            <v>178.98</v>
          </cell>
          <cell r="J217">
            <v>184.89</v>
          </cell>
          <cell r="K217">
            <v>184.89</v>
          </cell>
        </row>
        <row r="218">
          <cell r="D218" t="str">
            <v>base60eeEx. CoalESI</v>
          </cell>
          <cell r="E218">
            <v>413</v>
          </cell>
          <cell r="F218">
            <v>412.93</v>
          </cell>
          <cell r="G218">
            <v>302.98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D219" t="str">
            <v>base60eeGTCCESI</v>
          </cell>
          <cell r="E219">
            <v>475.16</v>
          </cell>
          <cell r="F219">
            <v>563.21</v>
          </cell>
          <cell r="G219">
            <v>874.07</v>
          </cell>
          <cell r="H219">
            <v>509.09</v>
          </cell>
          <cell r="I219">
            <v>352.59</v>
          </cell>
          <cell r="J219">
            <v>0</v>
          </cell>
          <cell r="K219">
            <v>0</v>
          </cell>
        </row>
        <row r="220">
          <cell r="D220" t="str">
            <v>base60eeGTCC (CO2 capture)ESI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300.26</v>
          </cell>
          <cell r="K220">
            <v>347.92</v>
          </cell>
        </row>
        <row r="221">
          <cell r="D221" t="str">
            <v>base60eeHydroESI</v>
          </cell>
          <cell r="E221">
            <v>18.4</v>
          </cell>
          <cell r="F221">
            <v>25.25</v>
          </cell>
          <cell r="G221">
            <v>25.25</v>
          </cell>
          <cell r="H221">
            <v>25.79</v>
          </cell>
          <cell r="I221">
            <v>25.79</v>
          </cell>
          <cell r="J221">
            <v>19.24</v>
          </cell>
          <cell r="K221">
            <v>19.24</v>
          </cell>
        </row>
        <row r="222">
          <cell r="D222" t="str">
            <v>base60eeIndustry CHPESI</v>
          </cell>
          <cell r="E222">
            <v>73</v>
          </cell>
          <cell r="F222">
            <v>120</v>
          </cell>
          <cell r="G222">
            <v>150</v>
          </cell>
          <cell r="H222">
            <v>150</v>
          </cell>
          <cell r="I222">
            <v>140</v>
          </cell>
          <cell r="J222">
            <v>72.85</v>
          </cell>
          <cell r="K222">
            <v>64.36</v>
          </cell>
        </row>
        <row r="223">
          <cell r="D223" t="str">
            <v>base60eeNuclearESI</v>
          </cell>
          <cell r="E223">
            <v>295.87</v>
          </cell>
          <cell r="F223">
            <v>201.19</v>
          </cell>
          <cell r="G223">
            <v>99.26</v>
          </cell>
          <cell r="H223">
            <v>568.71</v>
          </cell>
          <cell r="I223">
            <v>536.52</v>
          </cell>
          <cell r="J223">
            <v>603.07</v>
          </cell>
          <cell r="K223">
            <v>620.58</v>
          </cell>
        </row>
        <row r="224">
          <cell r="D224" t="str">
            <v>base60eeOffshore windESI</v>
          </cell>
          <cell r="E224">
            <v>0</v>
          </cell>
          <cell r="F224">
            <v>0</v>
          </cell>
          <cell r="G224">
            <v>0</v>
          </cell>
          <cell r="H224">
            <v>137.46</v>
          </cell>
          <cell r="I224">
            <v>140.96</v>
          </cell>
          <cell r="J224">
            <v>228.29</v>
          </cell>
          <cell r="K224">
            <v>237.6</v>
          </cell>
        </row>
        <row r="225">
          <cell r="D225" t="str">
            <v>base60eeOnshore windESI</v>
          </cell>
          <cell r="E225">
            <v>3.4</v>
          </cell>
          <cell r="F225">
            <v>64.34</v>
          </cell>
          <cell r="G225">
            <v>64.34</v>
          </cell>
          <cell r="H225">
            <v>64.34</v>
          </cell>
          <cell r="I225">
            <v>64.34</v>
          </cell>
          <cell r="J225">
            <v>64.34</v>
          </cell>
          <cell r="K225">
            <v>64.34</v>
          </cell>
        </row>
        <row r="226">
          <cell r="D226" t="str">
            <v>base60eePVESI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15.95</v>
          </cell>
          <cell r="K226">
            <v>19.84</v>
          </cell>
        </row>
        <row r="227">
          <cell r="D227" t="str">
            <v>base60eeWasteESI</v>
          </cell>
          <cell r="E227">
            <v>12.8</v>
          </cell>
          <cell r="F227">
            <v>27.12</v>
          </cell>
          <cell r="G227">
            <v>23.18</v>
          </cell>
          <cell r="H227">
            <v>32.83</v>
          </cell>
          <cell r="I227">
            <v>32.83</v>
          </cell>
          <cell r="J227">
            <v>32.83</v>
          </cell>
          <cell r="K227">
            <v>32.83</v>
          </cell>
        </row>
        <row r="228">
          <cell r="D228" t="str">
            <v>base60eeWaveESI</v>
          </cell>
          <cell r="E228">
            <v>0</v>
          </cell>
          <cell r="F228">
            <v>0</v>
          </cell>
          <cell r="G228">
            <v>0</v>
          </cell>
          <cell r="H228">
            <v>0.52</v>
          </cell>
          <cell r="I228">
            <v>0.87</v>
          </cell>
          <cell r="J228">
            <v>0.87</v>
          </cell>
          <cell r="K228">
            <v>0.87</v>
          </cell>
        </row>
        <row r="229">
          <cell r="D229" t="str">
            <v>base70eeBiomassESI</v>
          </cell>
          <cell r="E229">
            <v>1.51</v>
          </cell>
          <cell r="F229">
            <v>5.87</v>
          </cell>
          <cell r="G229">
            <v>4</v>
          </cell>
          <cell r="H229">
            <v>63.61</v>
          </cell>
          <cell r="I229">
            <v>182.5</v>
          </cell>
          <cell r="J229">
            <v>184.89</v>
          </cell>
          <cell r="K229">
            <v>184.89</v>
          </cell>
        </row>
        <row r="230">
          <cell r="D230" t="str">
            <v>base70eeEx. CoalESI</v>
          </cell>
          <cell r="E230">
            <v>413</v>
          </cell>
          <cell r="F230">
            <v>412.93</v>
          </cell>
          <cell r="G230">
            <v>302.98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D231" t="str">
            <v>base70eeGTCCESI</v>
          </cell>
          <cell r="E231">
            <v>475.16</v>
          </cell>
          <cell r="F231">
            <v>563.21</v>
          </cell>
          <cell r="G231">
            <v>874.07</v>
          </cell>
          <cell r="H231">
            <v>453.75</v>
          </cell>
          <cell r="I231">
            <v>0</v>
          </cell>
          <cell r="J231">
            <v>0</v>
          </cell>
          <cell r="K231">
            <v>0</v>
          </cell>
        </row>
        <row r="232">
          <cell r="D232" t="str">
            <v>base70eeGTCC (CO2 capture)ESI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232.51</v>
          </cell>
          <cell r="J232">
            <v>216.34</v>
          </cell>
          <cell r="K232">
            <v>168.9</v>
          </cell>
        </row>
        <row r="233">
          <cell r="D233" t="str">
            <v>base70eeHydroESI</v>
          </cell>
          <cell r="E233">
            <v>18.4</v>
          </cell>
          <cell r="F233">
            <v>25.25</v>
          </cell>
          <cell r="G233">
            <v>25.25</v>
          </cell>
          <cell r="H233">
            <v>25.79</v>
          </cell>
          <cell r="I233">
            <v>19.24</v>
          </cell>
          <cell r="J233">
            <v>17.05</v>
          </cell>
          <cell r="K233">
            <v>17.05</v>
          </cell>
        </row>
        <row r="234">
          <cell r="D234" t="str">
            <v>base70eeIndustry CHPESI</v>
          </cell>
          <cell r="E234">
            <v>73</v>
          </cell>
          <cell r="F234">
            <v>120</v>
          </cell>
          <cell r="G234">
            <v>150</v>
          </cell>
          <cell r="H234">
            <v>150</v>
          </cell>
          <cell r="I234">
            <v>140</v>
          </cell>
          <cell r="J234">
            <v>0</v>
          </cell>
          <cell r="K234">
            <v>14.56</v>
          </cell>
        </row>
        <row r="235">
          <cell r="D235" t="str">
            <v>base70eeIndustry FC CHPESI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18</v>
          </cell>
          <cell r="K235">
            <v>0</v>
          </cell>
        </row>
        <row r="236">
          <cell r="D236" t="str">
            <v>base70eeNuclearESI</v>
          </cell>
          <cell r="E236">
            <v>295.87</v>
          </cell>
          <cell r="F236">
            <v>201.19</v>
          </cell>
          <cell r="G236">
            <v>99.26</v>
          </cell>
          <cell r="H236">
            <v>568.71</v>
          </cell>
          <cell r="I236">
            <v>553.31</v>
          </cell>
          <cell r="J236">
            <v>842.7</v>
          </cell>
          <cell r="K236">
            <v>842.7</v>
          </cell>
        </row>
        <row r="237">
          <cell r="D237" t="str">
            <v>base70eeOffshore windESI</v>
          </cell>
          <cell r="E237">
            <v>0</v>
          </cell>
          <cell r="F237">
            <v>0</v>
          </cell>
          <cell r="G237">
            <v>0</v>
          </cell>
          <cell r="H237">
            <v>137.46</v>
          </cell>
          <cell r="I237">
            <v>228.66</v>
          </cell>
          <cell r="J237">
            <v>160.47</v>
          </cell>
          <cell r="K237">
            <v>178.54</v>
          </cell>
        </row>
        <row r="238">
          <cell r="D238" t="str">
            <v>base70eeOnshore windESI</v>
          </cell>
          <cell r="E238">
            <v>3.4</v>
          </cell>
          <cell r="F238">
            <v>64.34</v>
          </cell>
          <cell r="G238">
            <v>64.34</v>
          </cell>
          <cell r="H238">
            <v>64.34</v>
          </cell>
          <cell r="I238">
            <v>64.34</v>
          </cell>
          <cell r="J238">
            <v>54.2</v>
          </cell>
          <cell r="K238">
            <v>62.01</v>
          </cell>
        </row>
        <row r="239">
          <cell r="D239" t="str">
            <v>base70eePVESI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15.95</v>
          </cell>
          <cell r="K239">
            <v>19.84</v>
          </cell>
        </row>
        <row r="240">
          <cell r="D240" t="str">
            <v>base70eeWasteESI</v>
          </cell>
          <cell r="E240">
            <v>12.8</v>
          </cell>
          <cell r="F240">
            <v>27.12</v>
          </cell>
          <cell r="G240">
            <v>23.18</v>
          </cell>
          <cell r="H240">
            <v>32.83</v>
          </cell>
          <cell r="I240">
            <v>32.83</v>
          </cell>
          <cell r="J240">
            <v>32.83</v>
          </cell>
          <cell r="K240">
            <v>32.83</v>
          </cell>
        </row>
        <row r="241">
          <cell r="D241" t="str">
            <v>base70eeWaveESI</v>
          </cell>
          <cell r="E241">
            <v>0</v>
          </cell>
          <cell r="F241">
            <v>0</v>
          </cell>
          <cell r="G241">
            <v>0</v>
          </cell>
          <cell r="H241">
            <v>11.84</v>
          </cell>
          <cell r="I241">
            <v>17.04</v>
          </cell>
          <cell r="J241">
            <v>7.18</v>
          </cell>
          <cell r="K241">
            <v>101.46</v>
          </cell>
        </row>
        <row r="242">
          <cell r="D242" t="str">
            <v>GS-45BiomassESI</v>
          </cell>
          <cell r="E242">
            <v>1.51</v>
          </cell>
          <cell r="F242">
            <v>3.09</v>
          </cell>
          <cell r="G242">
            <v>1.22</v>
          </cell>
          <cell r="H242">
            <v>2.78</v>
          </cell>
          <cell r="I242">
            <v>152.09</v>
          </cell>
          <cell r="J242">
            <v>180.04</v>
          </cell>
          <cell r="K242">
            <v>180.04</v>
          </cell>
        </row>
        <row r="243">
          <cell r="D243" t="str">
            <v>GS-45Domestic CHPESI</v>
          </cell>
          <cell r="E243">
            <v>0</v>
          </cell>
          <cell r="F243">
            <v>15</v>
          </cell>
          <cell r="G243">
            <v>30</v>
          </cell>
          <cell r="H243">
            <v>48.13</v>
          </cell>
          <cell r="I243">
            <v>44.6</v>
          </cell>
          <cell r="J243">
            <v>40.85</v>
          </cell>
          <cell r="K243">
            <v>38.94</v>
          </cell>
        </row>
        <row r="244">
          <cell r="D244" t="str">
            <v>GS-45Ex. CoalESI</v>
          </cell>
          <cell r="E244">
            <v>413</v>
          </cell>
          <cell r="F244">
            <v>412.93</v>
          </cell>
          <cell r="G244">
            <v>302.98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D245" t="str">
            <v>GS-45GTCCESI</v>
          </cell>
          <cell r="E245">
            <v>475.16</v>
          </cell>
          <cell r="F245">
            <v>440.76</v>
          </cell>
          <cell r="G245">
            <v>599.56</v>
          </cell>
          <cell r="H245">
            <v>1010.37</v>
          </cell>
          <cell r="I245">
            <v>944.04</v>
          </cell>
          <cell r="J245">
            <v>401.46</v>
          </cell>
          <cell r="K245">
            <v>441.19</v>
          </cell>
        </row>
        <row r="246">
          <cell r="D246" t="str">
            <v>GS-45HydroESI</v>
          </cell>
          <cell r="E246">
            <v>18.4</v>
          </cell>
          <cell r="F246">
            <v>25.25</v>
          </cell>
          <cell r="G246">
            <v>25.25</v>
          </cell>
          <cell r="H246">
            <v>25.25</v>
          </cell>
          <cell r="I246">
            <v>25.25</v>
          </cell>
          <cell r="J246">
            <v>25.79</v>
          </cell>
          <cell r="K246">
            <v>25.79</v>
          </cell>
        </row>
        <row r="247">
          <cell r="D247" t="str">
            <v>GS-45Industry CHPESI</v>
          </cell>
          <cell r="E247">
            <v>73</v>
          </cell>
          <cell r="F247">
            <v>120</v>
          </cell>
          <cell r="G247">
            <v>150</v>
          </cell>
          <cell r="H247">
            <v>140</v>
          </cell>
          <cell r="I247">
            <v>130</v>
          </cell>
          <cell r="J247">
            <v>118.28</v>
          </cell>
          <cell r="K247">
            <v>109.13</v>
          </cell>
        </row>
        <row r="248">
          <cell r="D248" t="str">
            <v>GS-45NuclearESI</v>
          </cell>
          <cell r="E248">
            <v>295.87</v>
          </cell>
          <cell r="F248">
            <v>201.19</v>
          </cell>
          <cell r="G248">
            <v>99.26</v>
          </cell>
          <cell r="H248">
            <v>32.19</v>
          </cell>
          <cell r="I248">
            <v>0</v>
          </cell>
          <cell r="J248">
            <v>336.84</v>
          </cell>
          <cell r="K248">
            <v>374.04</v>
          </cell>
        </row>
        <row r="249">
          <cell r="D249" t="str">
            <v>GS-45Offshore windESI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228.76</v>
          </cell>
          <cell r="K249">
            <v>238.53</v>
          </cell>
        </row>
        <row r="250">
          <cell r="D250" t="str">
            <v>GS-45Onshore windESI</v>
          </cell>
          <cell r="E250">
            <v>3.4</v>
          </cell>
          <cell r="F250">
            <v>56.98</v>
          </cell>
          <cell r="G250">
            <v>64.34</v>
          </cell>
          <cell r="H250">
            <v>64.34</v>
          </cell>
          <cell r="I250">
            <v>64.34</v>
          </cell>
          <cell r="J250">
            <v>64.34</v>
          </cell>
          <cell r="K250">
            <v>64.34</v>
          </cell>
        </row>
        <row r="251">
          <cell r="D251" t="str">
            <v>GS-45WasteESI</v>
          </cell>
          <cell r="E251">
            <v>12.8</v>
          </cell>
          <cell r="F251">
            <v>23.65</v>
          </cell>
          <cell r="G251">
            <v>23.18</v>
          </cell>
          <cell r="H251">
            <v>23.74</v>
          </cell>
          <cell r="I251">
            <v>23.74</v>
          </cell>
          <cell r="J251">
            <v>32.83</v>
          </cell>
          <cell r="K251">
            <v>32.83</v>
          </cell>
        </row>
        <row r="252">
          <cell r="D252" t="str">
            <v>GS-45WaveESI</v>
          </cell>
          <cell r="E252">
            <v>0</v>
          </cell>
          <cell r="F252">
            <v>0</v>
          </cell>
          <cell r="G252">
            <v>0</v>
          </cell>
          <cell r="H252">
            <v>0.23</v>
          </cell>
          <cell r="I252">
            <v>0.23</v>
          </cell>
          <cell r="J252">
            <v>0.87</v>
          </cell>
          <cell r="K252">
            <v>0.87</v>
          </cell>
        </row>
        <row r="253">
          <cell r="D253" t="str">
            <v>gs-45eeBiomassESI</v>
          </cell>
          <cell r="E253">
            <v>1.51</v>
          </cell>
          <cell r="F253">
            <v>3.83</v>
          </cell>
          <cell r="G253">
            <v>1.96</v>
          </cell>
          <cell r="H253">
            <v>5.57</v>
          </cell>
          <cell r="I253">
            <v>180.04</v>
          </cell>
          <cell r="J253">
            <v>180.04</v>
          </cell>
          <cell r="K253">
            <v>180.04</v>
          </cell>
        </row>
        <row r="254">
          <cell r="D254" t="str">
            <v>gs-45eeEx. CoalESI</v>
          </cell>
          <cell r="E254">
            <v>413</v>
          </cell>
          <cell r="F254">
            <v>412.93</v>
          </cell>
          <cell r="G254">
            <v>302.98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D255" t="str">
            <v>gs-45eeGTCCESI</v>
          </cell>
          <cell r="E255">
            <v>475.16</v>
          </cell>
          <cell r="F255">
            <v>513.66</v>
          </cell>
          <cell r="G255">
            <v>769.94</v>
          </cell>
          <cell r="H255">
            <v>1231.53</v>
          </cell>
          <cell r="I255">
            <v>767.42</v>
          </cell>
          <cell r="J255">
            <v>221.26</v>
          </cell>
          <cell r="K255">
            <v>276.47</v>
          </cell>
        </row>
        <row r="256">
          <cell r="D256" t="str">
            <v>gs-45eeHydroESI</v>
          </cell>
          <cell r="E256">
            <v>18.4</v>
          </cell>
          <cell r="F256">
            <v>25.25</v>
          </cell>
          <cell r="G256">
            <v>25.25</v>
          </cell>
          <cell r="H256">
            <v>25.25</v>
          </cell>
          <cell r="I256">
            <v>25.79</v>
          </cell>
          <cell r="J256">
            <v>25.28</v>
          </cell>
          <cell r="K256">
            <v>25.79</v>
          </cell>
        </row>
        <row r="257">
          <cell r="D257" t="str">
            <v>gs-45eeIndustry CHPESI</v>
          </cell>
          <cell r="E257">
            <v>73</v>
          </cell>
          <cell r="F257">
            <v>120</v>
          </cell>
          <cell r="G257">
            <v>150</v>
          </cell>
          <cell r="H257">
            <v>140</v>
          </cell>
          <cell r="I257">
            <v>130</v>
          </cell>
          <cell r="J257">
            <v>104.4</v>
          </cell>
          <cell r="K257">
            <v>92.11</v>
          </cell>
        </row>
        <row r="258">
          <cell r="D258" t="str">
            <v>gs-45eeNuclearESI</v>
          </cell>
          <cell r="E258">
            <v>295.87</v>
          </cell>
          <cell r="F258">
            <v>201.19</v>
          </cell>
          <cell r="G258">
            <v>99.26</v>
          </cell>
          <cell r="H258">
            <v>32.19</v>
          </cell>
          <cell r="I258">
            <v>73.54</v>
          </cell>
          <cell r="J258">
            <v>581.16</v>
          </cell>
          <cell r="K258">
            <v>621.78</v>
          </cell>
        </row>
        <row r="259">
          <cell r="D259" t="str">
            <v>gs-45eeOffshore windESI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228.76</v>
          </cell>
          <cell r="J259">
            <v>228.76</v>
          </cell>
          <cell r="K259">
            <v>230.52</v>
          </cell>
        </row>
        <row r="260">
          <cell r="D260" t="str">
            <v>gs-45eeOnshore windESI</v>
          </cell>
          <cell r="E260">
            <v>3.4</v>
          </cell>
          <cell r="F260">
            <v>64.34</v>
          </cell>
          <cell r="G260">
            <v>64.34</v>
          </cell>
          <cell r="H260">
            <v>64.34</v>
          </cell>
          <cell r="I260">
            <v>64.34</v>
          </cell>
          <cell r="J260">
            <v>64.34</v>
          </cell>
          <cell r="K260">
            <v>64.34</v>
          </cell>
        </row>
        <row r="261">
          <cell r="D261" t="str">
            <v>gs-45eePVESI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9.11</v>
          </cell>
          <cell r="K261">
            <v>9.11</v>
          </cell>
        </row>
        <row r="262">
          <cell r="D262" t="str">
            <v>gs-45eeWasteESI</v>
          </cell>
          <cell r="E262">
            <v>12.8</v>
          </cell>
          <cell r="F262">
            <v>23.65</v>
          </cell>
          <cell r="G262">
            <v>23.18</v>
          </cell>
          <cell r="H262">
            <v>23.74</v>
          </cell>
          <cell r="I262">
            <v>32.83</v>
          </cell>
          <cell r="J262">
            <v>32.83</v>
          </cell>
          <cell r="K262">
            <v>32.83</v>
          </cell>
        </row>
        <row r="263">
          <cell r="D263" t="str">
            <v>gs-45eeWaveESI</v>
          </cell>
          <cell r="E263">
            <v>0</v>
          </cell>
          <cell r="F263">
            <v>0</v>
          </cell>
          <cell r="G263">
            <v>0</v>
          </cell>
          <cell r="H263">
            <v>0.23</v>
          </cell>
          <cell r="I263">
            <v>0.87</v>
          </cell>
          <cell r="J263">
            <v>0.87</v>
          </cell>
          <cell r="K263">
            <v>0.87</v>
          </cell>
        </row>
        <row r="264">
          <cell r="D264" t="str">
            <v>GS-60BiomassESI</v>
          </cell>
          <cell r="E264">
            <v>1.51</v>
          </cell>
          <cell r="F264">
            <v>3.09</v>
          </cell>
          <cell r="G264">
            <v>1.22</v>
          </cell>
          <cell r="H264">
            <v>10.4</v>
          </cell>
          <cell r="I264">
            <v>180.04</v>
          </cell>
          <cell r="J264">
            <v>184.89</v>
          </cell>
          <cell r="K264">
            <v>184.89</v>
          </cell>
        </row>
        <row r="265">
          <cell r="D265" t="str">
            <v>GS-60Domestic CHPESI</v>
          </cell>
          <cell r="E265">
            <v>0</v>
          </cell>
          <cell r="F265">
            <v>15</v>
          </cell>
          <cell r="G265">
            <v>30</v>
          </cell>
          <cell r="H265">
            <v>45.47</v>
          </cell>
          <cell r="I265">
            <v>41.95</v>
          </cell>
          <cell r="J265">
            <v>37.65</v>
          </cell>
          <cell r="K265">
            <v>34.3</v>
          </cell>
        </row>
        <row r="266">
          <cell r="D266" t="str">
            <v>GS-60Ex. CoalESI</v>
          </cell>
          <cell r="E266">
            <v>413</v>
          </cell>
          <cell r="F266">
            <v>412.93</v>
          </cell>
          <cell r="G266">
            <v>302.98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D267" t="str">
            <v>GS-60GTCCESI</v>
          </cell>
          <cell r="E267">
            <v>475.16</v>
          </cell>
          <cell r="F267">
            <v>440.76</v>
          </cell>
          <cell r="G267">
            <v>599.56</v>
          </cell>
          <cell r="H267">
            <v>887</v>
          </cell>
          <cell r="I267">
            <v>263.88</v>
          </cell>
          <cell r="J267">
            <v>0</v>
          </cell>
          <cell r="K267">
            <v>0</v>
          </cell>
        </row>
        <row r="268">
          <cell r="D268" t="str">
            <v>GS-60GTCC (CO2 capture)ESI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168.07</v>
          </cell>
          <cell r="K268">
            <v>194.06</v>
          </cell>
        </row>
        <row r="269">
          <cell r="D269" t="str">
            <v>GS-60HydroESI</v>
          </cell>
          <cell r="E269">
            <v>18.4</v>
          </cell>
          <cell r="F269">
            <v>25.25</v>
          </cell>
          <cell r="G269">
            <v>25.25</v>
          </cell>
          <cell r="H269">
            <v>25.25</v>
          </cell>
          <cell r="I269">
            <v>25.79</v>
          </cell>
          <cell r="J269">
            <v>19.24</v>
          </cell>
          <cell r="K269">
            <v>19.24</v>
          </cell>
        </row>
        <row r="270">
          <cell r="D270" t="str">
            <v>GS-60Industry CHPESI</v>
          </cell>
          <cell r="E270">
            <v>73</v>
          </cell>
          <cell r="F270">
            <v>120</v>
          </cell>
          <cell r="G270">
            <v>150</v>
          </cell>
          <cell r="H270">
            <v>140</v>
          </cell>
          <cell r="I270">
            <v>130</v>
          </cell>
          <cell r="J270">
            <v>98.01</v>
          </cell>
          <cell r="K270">
            <v>83.87</v>
          </cell>
        </row>
        <row r="271">
          <cell r="D271" t="str">
            <v>GS-60NuclearESI</v>
          </cell>
          <cell r="E271">
            <v>295.87</v>
          </cell>
          <cell r="F271">
            <v>201.19</v>
          </cell>
          <cell r="G271">
            <v>99.26</v>
          </cell>
          <cell r="H271">
            <v>32.19</v>
          </cell>
          <cell r="I271">
            <v>342.01</v>
          </cell>
          <cell r="J271">
            <v>496.23</v>
          </cell>
          <cell r="K271">
            <v>560.33</v>
          </cell>
        </row>
        <row r="272">
          <cell r="D272" t="str">
            <v>GS-60Offshore windESI</v>
          </cell>
          <cell r="E272">
            <v>0</v>
          </cell>
          <cell r="F272">
            <v>0</v>
          </cell>
          <cell r="G272">
            <v>0</v>
          </cell>
          <cell r="H272">
            <v>102.91</v>
          </cell>
          <cell r="I272">
            <v>228.76</v>
          </cell>
          <cell r="J272">
            <v>228.62</v>
          </cell>
          <cell r="K272">
            <v>236.13</v>
          </cell>
        </row>
        <row r="273">
          <cell r="D273" t="str">
            <v>GS-60Onshore windESI</v>
          </cell>
          <cell r="E273">
            <v>3.4</v>
          </cell>
          <cell r="F273">
            <v>56.98</v>
          </cell>
          <cell r="G273">
            <v>64.34</v>
          </cell>
          <cell r="H273">
            <v>64.34</v>
          </cell>
          <cell r="I273">
            <v>64.34</v>
          </cell>
          <cell r="J273">
            <v>64.34</v>
          </cell>
          <cell r="K273">
            <v>64.34</v>
          </cell>
        </row>
        <row r="274">
          <cell r="D274" t="str">
            <v>GS-60PVESI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15.95</v>
          </cell>
          <cell r="K274">
            <v>19.84</v>
          </cell>
        </row>
        <row r="275">
          <cell r="D275" t="str">
            <v>GS-60WasteESI</v>
          </cell>
          <cell r="E275">
            <v>12.8</v>
          </cell>
          <cell r="F275">
            <v>23.65</v>
          </cell>
          <cell r="G275">
            <v>23.18</v>
          </cell>
          <cell r="H275">
            <v>32.83</v>
          </cell>
          <cell r="I275">
            <v>32.83</v>
          </cell>
          <cell r="J275">
            <v>32.83</v>
          </cell>
          <cell r="K275">
            <v>32.83</v>
          </cell>
        </row>
        <row r="276">
          <cell r="D276" t="str">
            <v>GS-60WaveESI</v>
          </cell>
          <cell r="E276">
            <v>0</v>
          </cell>
          <cell r="F276">
            <v>0</v>
          </cell>
          <cell r="G276">
            <v>0</v>
          </cell>
          <cell r="H276">
            <v>0.23</v>
          </cell>
          <cell r="I276">
            <v>52.74</v>
          </cell>
          <cell r="J276">
            <v>51.15</v>
          </cell>
          <cell r="K276">
            <v>26.8</v>
          </cell>
        </row>
        <row r="277">
          <cell r="D277" t="str">
            <v>gs-60eeBiomassESI</v>
          </cell>
          <cell r="E277">
            <v>1.51</v>
          </cell>
          <cell r="F277">
            <v>3.83</v>
          </cell>
          <cell r="G277">
            <v>1.96</v>
          </cell>
          <cell r="H277">
            <v>29.81</v>
          </cell>
          <cell r="I277">
            <v>179.3</v>
          </cell>
          <cell r="J277">
            <v>184.89</v>
          </cell>
          <cell r="K277">
            <v>184.89</v>
          </cell>
        </row>
        <row r="278">
          <cell r="D278" t="str">
            <v>gs-60eeEx. CoalESI</v>
          </cell>
          <cell r="E278">
            <v>413</v>
          </cell>
          <cell r="F278">
            <v>412.93</v>
          </cell>
          <cell r="G278">
            <v>302.98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D279" t="str">
            <v>gs-60eeGTCCESI</v>
          </cell>
          <cell r="E279">
            <v>475.16</v>
          </cell>
          <cell r="F279">
            <v>513.66</v>
          </cell>
          <cell r="G279">
            <v>769.94</v>
          </cell>
          <cell r="H279">
            <v>624.34</v>
          </cell>
          <cell r="I279">
            <v>196.13</v>
          </cell>
          <cell r="J279">
            <v>0</v>
          </cell>
          <cell r="K279">
            <v>0</v>
          </cell>
        </row>
        <row r="280">
          <cell r="D280" t="str">
            <v>gs-60eeGTCC (CO2 capture)ESI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219.75</v>
          </cell>
          <cell r="K280">
            <v>223.35</v>
          </cell>
        </row>
        <row r="281">
          <cell r="D281" t="str">
            <v>gs-60eeHydroESI</v>
          </cell>
          <cell r="E281">
            <v>18.4</v>
          </cell>
          <cell r="F281">
            <v>25.25</v>
          </cell>
          <cell r="G281">
            <v>25.25</v>
          </cell>
          <cell r="H281">
            <v>25.79</v>
          </cell>
          <cell r="I281">
            <v>25.69</v>
          </cell>
          <cell r="J281">
            <v>19.24</v>
          </cell>
          <cell r="K281">
            <v>19.24</v>
          </cell>
        </row>
        <row r="282">
          <cell r="D282" t="str">
            <v>gs-60eeIndustry CHPESI</v>
          </cell>
          <cell r="E282">
            <v>73</v>
          </cell>
          <cell r="F282">
            <v>120</v>
          </cell>
          <cell r="G282">
            <v>150</v>
          </cell>
          <cell r="H282">
            <v>140</v>
          </cell>
          <cell r="I282">
            <v>128.48</v>
          </cell>
          <cell r="J282">
            <v>46.7</v>
          </cell>
          <cell r="K282">
            <v>83.81</v>
          </cell>
        </row>
        <row r="283">
          <cell r="D283" t="str">
            <v>gs-60eeNuclearESI</v>
          </cell>
          <cell r="E283">
            <v>295.87</v>
          </cell>
          <cell r="F283">
            <v>201.19</v>
          </cell>
          <cell r="G283">
            <v>99.26</v>
          </cell>
          <cell r="H283">
            <v>332.78</v>
          </cell>
          <cell r="I283">
            <v>489.65</v>
          </cell>
          <cell r="J283">
            <v>602.05</v>
          </cell>
          <cell r="K283">
            <v>628.22</v>
          </cell>
        </row>
        <row r="284">
          <cell r="D284" t="str">
            <v>gs-60eeOffshore windESI</v>
          </cell>
          <cell r="E284">
            <v>0</v>
          </cell>
          <cell r="F284">
            <v>0</v>
          </cell>
          <cell r="G284">
            <v>0</v>
          </cell>
          <cell r="H284">
            <v>137.46</v>
          </cell>
          <cell r="I284">
            <v>228.76</v>
          </cell>
          <cell r="J284">
            <v>223.47</v>
          </cell>
          <cell r="K284">
            <v>238.53</v>
          </cell>
        </row>
        <row r="285">
          <cell r="D285" t="str">
            <v>gs-60eeOnshore windESI</v>
          </cell>
          <cell r="E285">
            <v>3.4</v>
          </cell>
          <cell r="F285">
            <v>64.34</v>
          </cell>
          <cell r="G285">
            <v>64.34</v>
          </cell>
          <cell r="H285">
            <v>64.34</v>
          </cell>
          <cell r="I285">
            <v>64.34</v>
          </cell>
          <cell r="J285">
            <v>57.02</v>
          </cell>
          <cell r="K285">
            <v>64.34</v>
          </cell>
        </row>
        <row r="286">
          <cell r="D286" t="str">
            <v>gs-60eePVESI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15.95</v>
          </cell>
          <cell r="K286">
            <v>19.84</v>
          </cell>
        </row>
        <row r="287">
          <cell r="D287" t="str">
            <v>gs-60eeWasteESI</v>
          </cell>
          <cell r="E287">
            <v>12.8</v>
          </cell>
          <cell r="F287">
            <v>23.65</v>
          </cell>
          <cell r="G287">
            <v>23.18</v>
          </cell>
          <cell r="H287">
            <v>32.83</v>
          </cell>
          <cell r="I287">
            <v>32.83</v>
          </cell>
          <cell r="J287">
            <v>32.83</v>
          </cell>
          <cell r="K287">
            <v>32.83</v>
          </cell>
        </row>
        <row r="288">
          <cell r="D288" t="str">
            <v>gs-60eeWaveESI</v>
          </cell>
          <cell r="E288">
            <v>0</v>
          </cell>
          <cell r="F288">
            <v>0</v>
          </cell>
          <cell r="G288">
            <v>0</v>
          </cell>
          <cell r="H288">
            <v>0.52</v>
          </cell>
          <cell r="I288">
            <v>44.92</v>
          </cell>
          <cell r="J288">
            <v>44.92</v>
          </cell>
          <cell r="K288">
            <v>20.95</v>
          </cell>
        </row>
        <row r="289">
          <cell r="D289" t="str">
            <v>gs-60pe1BiomassESI</v>
          </cell>
          <cell r="E289">
            <v>1.51</v>
          </cell>
          <cell r="F289">
            <v>3.09</v>
          </cell>
          <cell r="G289">
            <v>5.57</v>
          </cell>
          <cell r="H289">
            <v>29.81</v>
          </cell>
          <cell r="I289">
            <v>179.3</v>
          </cell>
          <cell r="J289">
            <v>184.89</v>
          </cell>
          <cell r="K289">
            <v>184.89</v>
          </cell>
        </row>
        <row r="290">
          <cell r="D290" t="str">
            <v>gs-60pe1Domestic CHPESI</v>
          </cell>
          <cell r="E290">
            <v>0</v>
          </cell>
          <cell r="F290">
            <v>15</v>
          </cell>
          <cell r="G290">
            <v>30</v>
          </cell>
          <cell r="H290">
            <v>43.47</v>
          </cell>
          <cell r="I290">
            <v>39.96</v>
          </cell>
          <cell r="J290">
            <v>37.66</v>
          </cell>
          <cell r="K290">
            <v>34.3</v>
          </cell>
        </row>
        <row r="291">
          <cell r="D291" t="str">
            <v>gs-60pe1Ex. CoalESI</v>
          </cell>
          <cell r="E291">
            <v>413</v>
          </cell>
          <cell r="F291">
            <v>412.93</v>
          </cell>
          <cell r="G291">
            <v>302.98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D292" t="str">
            <v>gs-60pe1GTCCESI</v>
          </cell>
          <cell r="E292">
            <v>475.16</v>
          </cell>
          <cell r="F292">
            <v>440.76</v>
          </cell>
          <cell r="G292">
            <v>587.91</v>
          </cell>
          <cell r="H292">
            <v>683.73</v>
          </cell>
          <cell r="I292">
            <v>314.46</v>
          </cell>
          <cell r="J292">
            <v>0</v>
          </cell>
          <cell r="K292">
            <v>0</v>
          </cell>
        </row>
        <row r="293">
          <cell r="D293" t="str">
            <v>gs-60pe1GTCC (CO2 capture)ESI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168.07</v>
          </cell>
          <cell r="K293">
            <v>194.06</v>
          </cell>
        </row>
        <row r="294">
          <cell r="D294" t="str">
            <v>gs-60pe1HydroESI</v>
          </cell>
          <cell r="E294">
            <v>18.4</v>
          </cell>
          <cell r="F294">
            <v>25.25</v>
          </cell>
          <cell r="G294">
            <v>25.25</v>
          </cell>
          <cell r="H294">
            <v>25.79</v>
          </cell>
          <cell r="I294">
            <v>25.79</v>
          </cell>
          <cell r="J294">
            <v>19.24</v>
          </cell>
          <cell r="K294">
            <v>19.24</v>
          </cell>
        </row>
        <row r="295">
          <cell r="D295" t="str">
            <v>gs-60pe1Industry CHPESI</v>
          </cell>
          <cell r="E295">
            <v>73</v>
          </cell>
          <cell r="F295">
            <v>120</v>
          </cell>
          <cell r="G295">
            <v>150</v>
          </cell>
          <cell r="H295">
            <v>140</v>
          </cell>
          <cell r="I295">
            <v>130</v>
          </cell>
          <cell r="J295">
            <v>98.01</v>
          </cell>
          <cell r="K295">
            <v>83.87</v>
          </cell>
        </row>
        <row r="296">
          <cell r="D296" t="str">
            <v>gs-60pe1NuclearESI</v>
          </cell>
          <cell r="E296">
            <v>295.87</v>
          </cell>
          <cell r="F296">
            <v>201.19</v>
          </cell>
          <cell r="G296">
            <v>99.26</v>
          </cell>
          <cell r="H296">
            <v>180.12</v>
          </cell>
          <cell r="I296">
            <v>334.16</v>
          </cell>
          <cell r="J296">
            <v>548.09</v>
          </cell>
          <cell r="K296">
            <v>586.27</v>
          </cell>
        </row>
        <row r="297">
          <cell r="D297" t="str">
            <v>gs-60pe1Offshore windESI</v>
          </cell>
          <cell r="E297">
            <v>0</v>
          </cell>
          <cell r="F297">
            <v>0</v>
          </cell>
          <cell r="G297">
            <v>0</v>
          </cell>
          <cell r="H297">
            <v>137.46</v>
          </cell>
          <cell r="I297">
            <v>228.76</v>
          </cell>
          <cell r="J297">
            <v>227.03</v>
          </cell>
          <cell r="K297">
            <v>236.13</v>
          </cell>
        </row>
        <row r="298">
          <cell r="D298" t="str">
            <v>gs-60pe1Onshore windESI</v>
          </cell>
          <cell r="E298">
            <v>3.4</v>
          </cell>
          <cell r="F298">
            <v>56.98</v>
          </cell>
          <cell r="G298">
            <v>64.34</v>
          </cell>
          <cell r="H298">
            <v>64.34</v>
          </cell>
          <cell r="I298">
            <v>64.34</v>
          </cell>
          <cell r="J298">
            <v>64.34</v>
          </cell>
          <cell r="K298">
            <v>64.34</v>
          </cell>
        </row>
        <row r="299">
          <cell r="D299" t="str">
            <v>gs-60pe1PVESI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15.95</v>
          </cell>
          <cell r="K299">
            <v>19.84</v>
          </cell>
        </row>
        <row r="300">
          <cell r="D300" t="str">
            <v>gs-60pe1WasteESI</v>
          </cell>
          <cell r="E300">
            <v>12.8</v>
          </cell>
          <cell r="F300">
            <v>23.65</v>
          </cell>
          <cell r="G300">
            <v>28.32</v>
          </cell>
          <cell r="H300">
            <v>32.83</v>
          </cell>
          <cell r="I300">
            <v>32.83</v>
          </cell>
          <cell r="J300">
            <v>32.83</v>
          </cell>
          <cell r="K300">
            <v>32.83</v>
          </cell>
        </row>
        <row r="301">
          <cell r="D301" t="str">
            <v>gs-60pe1WaveESI</v>
          </cell>
          <cell r="E301">
            <v>0</v>
          </cell>
          <cell r="F301">
            <v>0</v>
          </cell>
          <cell r="G301">
            <v>0.23</v>
          </cell>
          <cell r="H301">
            <v>0.52</v>
          </cell>
          <cell r="I301">
            <v>0.87</v>
          </cell>
          <cell r="J301">
            <v>0.87</v>
          </cell>
          <cell r="K301">
            <v>0.87</v>
          </cell>
        </row>
        <row r="302">
          <cell r="D302" t="str">
            <v>gs-60pe2BiomassESI</v>
          </cell>
          <cell r="E302">
            <v>1.51</v>
          </cell>
          <cell r="F302">
            <v>3.09</v>
          </cell>
          <cell r="G302">
            <v>1.22</v>
          </cell>
          <cell r="H302">
            <v>10.4</v>
          </cell>
          <cell r="I302">
            <v>180.04</v>
          </cell>
          <cell r="J302">
            <v>184.89</v>
          </cell>
          <cell r="K302">
            <v>184.89</v>
          </cell>
        </row>
        <row r="303">
          <cell r="D303" t="str">
            <v>gs-60pe2Domestic CHPESI</v>
          </cell>
          <cell r="E303">
            <v>0</v>
          </cell>
          <cell r="F303">
            <v>15</v>
          </cell>
          <cell r="G303">
            <v>30</v>
          </cell>
          <cell r="H303">
            <v>45.47</v>
          </cell>
          <cell r="I303">
            <v>41.95</v>
          </cell>
          <cell r="J303">
            <v>37.65</v>
          </cell>
          <cell r="K303">
            <v>34.3</v>
          </cell>
        </row>
        <row r="304">
          <cell r="D304" t="str">
            <v>gs-60pe2Ex. CoalESI</v>
          </cell>
          <cell r="E304">
            <v>413</v>
          </cell>
          <cell r="F304">
            <v>412.93</v>
          </cell>
          <cell r="G304">
            <v>302.98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D305" t="str">
            <v>gs-60pe2GTCCESI</v>
          </cell>
          <cell r="E305">
            <v>475.16</v>
          </cell>
          <cell r="F305">
            <v>440.76</v>
          </cell>
          <cell r="G305">
            <v>599.56</v>
          </cell>
          <cell r="H305">
            <v>887</v>
          </cell>
          <cell r="I305">
            <v>263.88</v>
          </cell>
          <cell r="J305">
            <v>0</v>
          </cell>
          <cell r="K305">
            <v>0</v>
          </cell>
        </row>
        <row r="306">
          <cell r="D306" t="str">
            <v>gs-60pe2GTCC (CO2 capture)ESI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168.07</v>
          </cell>
          <cell r="K306">
            <v>194.06</v>
          </cell>
        </row>
        <row r="307">
          <cell r="D307" t="str">
            <v>gs-60pe2HydroESI</v>
          </cell>
          <cell r="E307">
            <v>18.4</v>
          </cell>
          <cell r="F307">
            <v>25.25</v>
          </cell>
          <cell r="G307">
            <v>25.25</v>
          </cell>
          <cell r="H307">
            <v>25.25</v>
          </cell>
          <cell r="I307">
            <v>25.79</v>
          </cell>
          <cell r="J307">
            <v>19.24</v>
          </cell>
          <cell r="K307">
            <v>19.24</v>
          </cell>
        </row>
        <row r="308">
          <cell r="D308" t="str">
            <v>gs-60pe2Industry CHPESI</v>
          </cell>
          <cell r="E308">
            <v>73</v>
          </cell>
          <cell r="F308">
            <v>120</v>
          </cell>
          <cell r="G308">
            <v>150</v>
          </cell>
          <cell r="H308">
            <v>140</v>
          </cell>
          <cell r="I308">
            <v>130</v>
          </cell>
          <cell r="J308">
            <v>98.01</v>
          </cell>
          <cell r="K308">
            <v>83.87</v>
          </cell>
        </row>
        <row r="309">
          <cell r="D309" t="str">
            <v>gs-60pe2NuclearESI</v>
          </cell>
          <cell r="E309">
            <v>295.87</v>
          </cell>
          <cell r="F309">
            <v>201.19</v>
          </cell>
          <cell r="G309">
            <v>99.26</v>
          </cell>
          <cell r="H309">
            <v>32.19</v>
          </cell>
          <cell r="I309">
            <v>342.01</v>
          </cell>
          <cell r="J309">
            <v>496.23</v>
          </cell>
          <cell r="K309">
            <v>560.33</v>
          </cell>
        </row>
        <row r="310">
          <cell r="D310" t="str">
            <v>gs-60pe2Offshore windESI</v>
          </cell>
          <cell r="E310">
            <v>0</v>
          </cell>
          <cell r="F310">
            <v>0</v>
          </cell>
          <cell r="G310">
            <v>0</v>
          </cell>
          <cell r="H310">
            <v>102.91</v>
          </cell>
          <cell r="I310">
            <v>228.76</v>
          </cell>
          <cell r="J310">
            <v>228.76</v>
          </cell>
          <cell r="K310">
            <v>238.53</v>
          </cell>
        </row>
        <row r="311">
          <cell r="D311" t="str">
            <v>gs-60pe2Onshore windESI</v>
          </cell>
          <cell r="E311">
            <v>3.4</v>
          </cell>
          <cell r="F311">
            <v>56.98</v>
          </cell>
          <cell r="G311">
            <v>64.34</v>
          </cell>
          <cell r="H311">
            <v>64.34</v>
          </cell>
          <cell r="I311">
            <v>64.34</v>
          </cell>
          <cell r="J311">
            <v>64.34</v>
          </cell>
          <cell r="K311">
            <v>62.16</v>
          </cell>
        </row>
        <row r="312">
          <cell r="D312" t="str">
            <v>gs-60pe2PVESI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15.95</v>
          </cell>
          <cell r="K312">
            <v>19.84</v>
          </cell>
        </row>
        <row r="313">
          <cell r="D313" t="str">
            <v>gs-60pe2WasteESI</v>
          </cell>
          <cell r="E313">
            <v>12.8</v>
          </cell>
          <cell r="F313">
            <v>23.65</v>
          </cell>
          <cell r="G313">
            <v>23.18</v>
          </cell>
          <cell r="H313">
            <v>32.83</v>
          </cell>
          <cell r="I313">
            <v>32.83</v>
          </cell>
          <cell r="J313">
            <v>32.83</v>
          </cell>
          <cell r="K313">
            <v>32.83</v>
          </cell>
        </row>
        <row r="314">
          <cell r="D314" t="str">
            <v>gs-60pe2WaveESI</v>
          </cell>
          <cell r="E314">
            <v>0</v>
          </cell>
          <cell r="F314">
            <v>0</v>
          </cell>
          <cell r="G314">
            <v>0</v>
          </cell>
          <cell r="H314">
            <v>0.23</v>
          </cell>
          <cell r="I314">
            <v>52.74</v>
          </cell>
          <cell r="J314">
            <v>51.01</v>
          </cell>
          <cell r="K314">
            <v>26.59</v>
          </cell>
        </row>
        <row r="315">
          <cell r="D315" t="str">
            <v>GS-70BiomassESI</v>
          </cell>
          <cell r="E315">
            <v>1.51</v>
          </cell>
          <cell r="F315">
            <v>3.09</v>
          </cell>
          <cell r="G315">
            <v>2.78</v>
          </cell>
          <cell r="H315">
            <v>29.81</v>
          </cell>
          <cell r="I315">
            <v>179.24</v>
          </cell>
          <cell r="J315">
            <v>184.89</v>
          </cell>
          <cell r="K315">
            <v>184.89</v>
          </cell>
        </row>
        <row r="316">
          <cell r="D316" t="str">
            <v>GS-70Domestic CHPESI</v>
          </cell>
          <cell r="E316">
            <v>0</v>
          </cell>
          <cell r="F316">
            <v>15</v>
          </cell>
          <cell r="G316">
            <v>30</v>
          </cell>
          <cell r="H316">
            <v>42.15</v>
          </cell>
          <cell r="I316">
            <v>37.72</v>
          </cell>
          <cell r="J316">
            <v>11.14</v>
          </cell>
          <cell r="K316">
            <v>21.46</v>
          </cell>
        </row>
        <row r="317">
          <cell r="D317" t="str">
            <v>GS-70Domestic FC CHPESI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50.76</v>
          </cell>
          <cell r="K317">
            <v>25.38</v>
          </cell>
        </row>
        <row r="318">
          <cell r="D318" t="str">
            <v>GS-70Ex. CoalESI</v>
          </cell>
          <cell r="E318">
            <v>413</v>
          </cell>
          <cell r="F318">
            <v>412.93</v>
          </cell>
          <cell r="G318">
            <v>302.98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D319" t="str">
            <v>GS-70GTCCESI</v>
          </cell>
          <cell r="E319">
            <v>475.16</v>
          </cell>
          <cell r="F319">
            <v>440.76</v>
          </cell>
          <cell r="G319">
            <v>596.68</v>
          </cell>
          <cell r="H319">
            <v>348.02</v>
          </cell>
          <cell r="I319">
            <v>0</v>
          </cell>
          <cell r="J319">
            <v>0</v>
          </cell>
          <cell r="K319">
            <v>0</v>
          </cell>
        </row>
        <row r="320">
          <cell r="D320" t="str">
            <v>GS-70GTCC (CO2 capture)ESI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153.35</v>
          </cell>
          <cell r="J320">
            <v>153.35</v>
          </cell>
          <cell r="K320">
            <v>167.08</v>
          </cell>
        </row>
        <row r="321">
          <cell r="D321" t="str">
            <v>GS-70HydroESI</v>
          </cell>
          <cell r="E321">
            <v>18.4</v>
          </cell>
          <cell r="F321">
            <v>25.25</v>
          </cell>
          <cell r="G321">
            <v>25.25</v>
          </cell>
          <cell r="H321">
            <v>25.79</v>
          </cell>
          <cell r="I321">
            <v>19.24</v>
          </cell>
          <cell r="J321">
            <v>19.24</v>
          </cell>
          <cell r="K321">
            <v>19.24</v>
          </cell>
        </row>
        <row r="322">
          <cell r="D322" t="str">
            <v>GS-70Industry CHPESI</v>
          </cell>
          <cell r="E322">
            <v>73</v>
          </cell>
          <cell r="F322">
            <v>120</v>
          </cell>
          <cell r="G322">
            <v>150</v>
          </cell>
          <cell r="H322">
            <v>140</v>
          </cell>
          <cell r="I322">
            <v>128.48</v>
          </cell>
          <cell r="J322">
            <v>98.01</v>
          </cell>
          <cell r="K322">
            <v>83.81</v>
          </cell>
        </row>
        <row r="323">
          <cell r="D323" t="str">
            <v>GS-70NuclearESI</v>
          </cell>
          <cell r="E323">
            <v>295.87</v>
          </cell>
          <cell r="F323">
            <v>201.19</v>
          </cell>
          <cell r="G323">
            <v>99.26</v>
          </cell>
          <cell r="H323">
            <v>511.4</v>
          </cell>
          <cell r="I323">
            <v>506.17</v>
          </cell>
          <cell r="J323">
            <v>551.84</v>
          </cell>
          <cell r="K323">
            <v>551.84</v>
          </cell>
        </row>
        <row r="324">
          <cell r="D324" t="str">
            <v>GS-70Offshore windESI</v>
          </cell>
          <cell r="E324">
            <v>0</v>
          </cell>
          <cell r="F324">
            <v>0</v>
          </cell>
          <cell r="G324">
            <v>0</v>
          </cell>
          <cell r="H324">
            <v>137.46</v>
          </cell>
          <cell r="I324">
            <v>227.58</v>
          </cell>
          <cell r="J324">
            <v>222.9</v>
          </cell>
          <cell r="K324">
            <v>234.6</v>
          </cell>
        </row>
        <row r="325">
          <cell r="D325" t="str">
            <v>GS-70Onshore windESI</v>
          </cell>
          <cell r="E325">
            <v>3.4</v>
          </cell>
          <cell r="F325">
            <v>56.98</v>
          </cell>
          <cell r="G325">
            <v>64.34</v>
          </cell>
          <cell r="H325">
            <v>64.34</v>
          </cell>
          <cell r="I325">
            <v>64.34</v>
          </cell>
          <cell r="J325">
            <v>62.16</v>
          </cell>
          <cell r="K325">
            <v>62.01</v>
          </cell>
        </row>
        <row r="326">
          <cell r="D326" t="str">
            <v>GS-70PVESI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15.95</v>
          </cell>
          <cell r="K326">
            <v>19.84</v>
          </cell>
        </row>
        <row r="327">
          <cell r="D327" t="str">
            <v>GS-70WasteESI</v>
          </cell>
          <cell r="E327">
            <v>12.8</v>
          </cell>
          <cell r="F327">
            <v>23.65</v>
          </cell>
          <cell r="G327">
            <v>23.18</v>
          </cell>
          <cell r="H327">
            <v>32.83</v>
          </cell>
          <cell r="I327">
            <v>32.83</v>
          </cell>
          <cell r="J327">
            <v>32.83</v>
          </cell>
          <cell r="K327">
            <v>32.83</v>
          </cell>
        </row>
        <row r="328">
          <cell r="D328" t="str">
            <v>GS-70WaveESI</v>
          </cell>
          <cell r="E328">
            <v>0</v>
          </cell>
          <cell r="F328">
            <v>0</v>
          </cell>
          <cell r="G328">
            <v>0</v>
          </cell>
          <cell r="H328">
            <v>0.52</v>
          </cell>
          <cell r="I328">
            <v>0.87</v>
          </cell>
          <cell r="J328">
            <v>0.87</v>
          </cell>
          <cell r="K328">
            <v>57.3</v>
          </cell>
        </row>
        <row r="329">
          <cell r="D329" t="str">
            <v>gs-70eeBiomassESI</v>
          </cell>
          <cell r="E329">
            <v>1.51</v>
          </cell>
          <cell r="F329">
            <v>3.83</v>
          </cell>
          <cell r="G329">
            <v>2.78</v>
          </cell>
          <cell r="H329">
            <v>67.07</v>
          </cell>
          <cell r="I329">
            <v>181.71</v>
          </cell>
          <cell r="J329">
            <v>184.89</v>
          </cell>
          <cell r="K329">
            <v>184.89</v>
          </cell>
        </row>
        <row r="330">
          <cell r="D330" t="str">
            <v>gs-70eeEx. CoalESI</v>
          </cell>
          <cell r="E330">
            <v>413</v>
          </cell>
          <cell r="F330">
            <v>412.93</v>
          </cell>
          <cell r="G330">
            <v>302.98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D331" t="str">
            <v>gs-70eeGTCCESI</v>
          </cell>
          <cell r="E331">
            <v>475.16</v>
          </cell>
          <cell r="F331">
            <v>513.66</v>
          </cell>
          <cell r="G331">
            <v>711.99</v>
          </cell>
          <cell r="H331">
            <v>310.27</v>
          </cell>
          <cell r="I331">
            <v>18.86</v>
          </cell>
          <cell r="J331">
            <v>0</v>
          </cell>
          <cell r="K331">
            <v>0</v>
          </cell>
        </row>
        <row r="332">
          <cell r="D332" t="str">
            <v>gs-70eeGTCC (CO2 capture)ESI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168.61</v>
          </cell>
          <cell r="J332">
            <v>166.72</v>
          </cell>
          <cell r="K332">
            <v>192.76</v>
          </cell>
        </row>
        <row r="333">
          <cell r="D333" t="str">
            <v>gs-70eeHydroESI</v>
          </cell>
          <cell r="E333">
            <v>18.4</v>
          </cell>
          <cell r="F333">
            <v>25.25</v>
          </cell>
          <cell r="G333">
            <v>25.25</v>
          </cell>
          <cell r="H333">
            <v>25.25</v>
          </cell>
          <cell r="I333">
            <v>25.01</v>
          </cell>
          <cell r="J333">
            <v>17.05</v>
          </cell>
          <cell r="K333">
            <v>17.05</v>
          </cell>
        </row>
        <row r="334">
          <cell r="D334" t="str">
            <v>gs-70eeIndustry CHPESI</v>
          </cell>
          <cell r="E334">
            <v>73</v>
          </cell>
          <cell r="F334">
            <v>120</v>
          </cell>
          <cell r="G334">
            <v>150</v>
          </cell>
          <cell r="H334">
            <v>140</v>
          </cell>
          <cell r="I334">
            <v>128.48</v>
          </cell>
          <cell r="J334">
            <v>20.87</v>
          </cell>
          <cell r="K334">
            <v>32.74</v>
          </cell>
        </row>
        <row r="335">
          <cell r="D335" t="str">
            <v>gs-70eeNuclearESI</v>
          </cell>
          <cell r="E335">
            <v>295.87</v>
          </cell>
          <cell r="F335">
            <v>201.19</v>
          </cell>
          <cell r="G335">
            <v>99.26</v>
          </cell>
          <cell r="H335">
            <v>568.71</v>
          </cell>
          <cell r="I335">
            <v>536.52</v>
          </cell>
          <cell r="J335">
            <v>777.72</v>
          </cell>
          <cell r="K335">
            <v>777.72</v>
          </cell>
        </row>
        <row r="336">
          <cell r="D336" t="str">
            <v>gs-70eeOffshore windESI</v>
          </cell>
          <cell r="E336">
            <v>0</v>
          </cell>
          <cell r="F336">
            <v>0</v>
          </cell>
          <cell r="G336">
            <v>0</v>
          </cell>
          <cell r="H336">
            <v>137.46</v>
          </cell>
          <cell r="I336">
            <v>228.76</v>
          </cell>
          <cell r="J336">
            <v>177.71</v>
          </cell>
          <cell r="K336">
            <v>199.19</v>
          </cell>
        </row>
        <row r="337">
          <cell r="D337" t="str">
            <v>gs-70eeOnshore windESI</v>
          </cell>
          <cell r="E337">
            <v>3.4</v>
          </cell>
          <cell r="F337">
            <v>64.34</v>
          </cell>
          <cell r="G337">
            <v>64.34</v>
          </cell>
          <cell r="H337">
            <v>64.34</v>
          </cell>
          <cell r="I337">
            <v>64.34</v>
          </cell>
          <cell r="J337">
            <v>52.95</v>
          </cell>
          <cell r="K337">
            <v>62.01</v>
          </cell>
        </row>
        <row r="338">
          <cell r="D338" t="str">
            <v>gs-70eePVESI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15.95</v>
          </cell>
          <cell r="K338">
            <v>19.84</v>
          </cell>
        </row>
        <row r="339">
          <cell r="D339" t="str">
            <v>gs-70eeWasteESI</v>
          </cell>
          <cell r="E339">
            <v>12.8</v>
          </cell>
          <cell r="F339">
            <v>23.65</v>
          </cell>
          <cell r="G339">
            <v>23.18</v>
          </cell>
          <cell r="H339">
            <v>32.83</v>
          </cell>
          <cell r="I339">
            <v>32.83</v>
          </cell>
          <cell r="J339">
            <v>32.83</v>
          </cell>
          <cell r="K339">
            <v>32.83</v>
          </cell>
        </row>
        <row r="340">
          <cell r="D340" t="str">
            <v>gs-70eeWaveESI</v>
          </cell>
          <cell r="E340">
            <v>0</v>
          </cell>
          <cell r="F340">
            <v>0</v>
          </cell>
          <cell r="G340">
            <v>0</v>
          </cell>
          <cell r="H340">
            <v>4.43</v>
          </cell>
          <cell r="I340">
            <v>4.78</v>
          </cell>
          <cell r="J340">
            <v>2.04</v>
          </cell>
          <cell r="K340">
            <v>0.87</v>
          </cell>
        </row>
        <row r="341">
          <cell r="D341" t="str">
            <v>gs-eeBiomassESI</v>
          </cell>
          <cell r="E341">
            <v>1.51</v>
          </cell>
          <cell r="F341">
            <v>3.83</v>
          </cell>
          <cell r="G341">
            <v>1.96</v>
          </cell>
          <cell r="H341">
            <v>2.78</v>
          </cell>
          <cell r="I341">
            <v>59.39</v>
          </cell>
          <cell r="J341">
            <v>172.42</v>
          </cell>
          <cell r="K341">
            <v>172.42</v>
          </cell>
        </row>
        <row r="342">
          <cell r="D342" t="str">
            <v>gs-eeEx. CoalESI</v>
          </cell>
          <cell r="E342">
            <v>413</v>
          </cell>
          <cell r="F342">
            <v>412.93</v>
          </cell>
          <cell r="G342">
            <v>302.98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D343" t="str">
            <v>gs-eeGTCCESI</v>
          </cell>
          <cell r="E343">
            <v>475.16</v>
          </cell>
          <cell r="F343">
            <v>513.66</v>
          </cell>
          <cell r="G343">
            <v>769.94</v>
          </cell>
          <cell r="H343">
            <v>1234.55</v>
          </cell>
          <cell r="I343">
            <v>1323.15</v>
          </cell>
          <cell r="J343">
            <v>1312.32</v>
          </cell>
          <cell r="K343">
            <v>1434.21</v>
          </cell>
        </row>
        <row r="344">
          <cell r="D344" t="str">
            <v>gs-eeHydroESI</v>
          </cell>
          <cell r="E344">
            <v>18.4</v>
          </cell>
          <cell r="F344">
            <v>25.25</v>
          </cell>
          <cell r="G344">
            <v>25.25</v>
          </cell>
          <cell r="H344">
            <v>25.25</v>
          </cell>
          <cell r="I344">
            <v>25.25</v>
          </cell>
          <cell r="J344">
            <v>25.25</v>
          </cell>
          <cell r="K344">
            <v>25.25</v>
          </cell>
        </row>
        <row r="345">
          <cell r="D345" t="str">
            <v>gs-eeIndustry CHPESI</v>
          </cell>
          <cell r="E345">
            <v>73</v>
          </cell>
          <cell r="F345">
            <v>120</v>
          </cell>
          <cell r="G345">
            <v>150</v>
          </cell>
          <cell r="H345">
            <v>140</v>
          </cell>
          <cell r="I345">
            <v>130</v>
          </cell>
          <cell r="J345">
            <v>118.28</v>
          </cell>
          <cell r="K345">
            <v>109.13</v>
          </cell>
        </row>
        <row r="346">
          <cell r="D346" t="str">
            <v>gs-eeNuclearESI</v>
          </cell>
          <cell r="E346">
            <v>295.87</v>
          </cell>
          <cell r="F346">
            <v>201.19</v>
          </cell>
          <cell r="G346">
            <v>99.26</v>
          </cell>
          <cell r="H346">
            <v>32.19</v>
          </cell>
          <cell r="I346">
            <v>0</v>
          </cell>
          <cell r="J346">
            <v>0</v>
          </cell>
          <cell r="K346">
            <v>0</v>
          </cell>
        </row>
        <row r="347">
          <cell r="D347" t="str">
            <v>gs-eeOnshore windESI</v>
          </cell>
          <cell r="E347">
            <v>3.4</v>
          </cell>
          <cell r="F347">
            <v>64.34</v>
          </cell>
          <cell r="G347">
            <v>64.34</v>
          </cell>
          <cell r="H347">
            <v>64.34</v>
          </cell>
          <cell r="I347">
            <v>64.34</v>
          </cell>
          <cell r="J347">
            <v>64.34</v>
          </cell>
          <cell r="K347">
            <v>64.34</v>
          </cell>
        </row>
        <row r="348">
          <cell r="D348" t="str">
            <v>gs-eeWasteESI</v>
          </cell>
          <cell r="E348">
            <v>12.8</v>
          </cell>
          <cell r="F348">
            <v>23.65</v>
          </cell>
          <cell r="G348">
            <v>23.18</v>
          </cell>
          <cell r="H348">
            <v>23.74</v>
          </cell>
          <cell r="I348">
            <v>23.74</v>
          </cell>
          <cell r="J348">
            <v>23.74</v>
          </cell>
          <cell r="K348">
            <v>23.74</v>
          </cell>
        </row>
        <row r="349">
          <cell r="D349" t="str">
            <v>gs-eeWaveESI</v>
          </cell>
          <cell r="E349">
            <v>0</v>
          </cell>
          <cell r="F349">
            <v>0</v>
          </cell>
          <cell r="G349">
            <v>0</v>
          </cell>
          <cell r="H349">
            <v>0.23</v>
          </cell>
          <cell r="I349">
            <v>0.23</v>
          </cell>
          <cell r="J349">
            <v>0.23</v>
          </cell>
          <cell r="K349">
            <v>0.23</v>
          </cell>
        </row>
        <row r="350">
          <cell r="D350" t="str">
            <v>GS0BiomassESI</v>
          </cell>
          <cell r="E350">
            <v>1.51</v>
          </cell>
          <cell r="F350">
            <v>3.09</v>
          </cell>
          <cell r="G350">
            <v>1.22</v>
          </cell>
          <cell r="H350">
            <v>2.78</v>
          </cell>
          <cell r="I350">
            <v>59.39</v>
          </cell>
          <cell r="J350">
            <v>172.42</v>
          </cell>
          <cell r="K350">
            <v>172.42</v>
          </cell>
        </row>
        <row r="351">
          <cell r="D351" t="str">
            <v>GS0Domestic CHPESI</v>
          </cell>
          <cell r="E351">
            <v>0</v>
          </cell>
          <cell r="F351">
            <v>15</v>
          </cell>
          <cell r="G351">
            <v>30</v>
          </cell>
          <cell r="H351">
            <v>48.13</v>
          </cell>
          <cell r="I351">
            <v>45.68</v>
          </cell>
          <cell r="J351">
            <v>44.04</v>
          </cell>
          <cell r="K351">
            <v>42.14</v>
          </cell>
        </row>
        <row r="352">
          <cell r="D352" t="str">
            <v>GS0Ex. CoalESI</v>
          </cell>
          <cell r="E352">
            <v>413</v>
          </cell>
          <cell r="F352">
            <v>412.93</v>
          </cell>
          <cell r="G352">
            <v>302.98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D353" t="str">
            <v>GS0GTCCESI</v>
          </cell>
          <cell r="E353">
            <v>475.16</v>
          </cell>
          <cell r="F353">
            <v>440.76</v>
          </cell>
          <cell r="G353">
            <v>599.56</v>
          </cell>
          <cell r="H353">
            <v>1006.48</v>
          </cell>
          <cell r="I353">
            <v>1044.09</v>
          </cell>
          <cell r="J353">
            <v>991.73</v>
          </cell>
          <cell r="K353">
            <v>1071.71</v>
          </cell>
        </row>
        <row r="354">
          <cell r="D354" t="str">
            <v>GS0HydroESI</v>
          </cell>
          <cell r="E354">
            <v>18.4</v>
          </cell>
          <cell r="F354">
            <v>25.25</v>
          </cell>
          <cell r="G354">
            <v>25.25</v>
          </cell>
          <cell r="H354">
            <v>25.25</v>
          </cell>
          <cell r="I354">
            <v>25.25</v>
          </cell>
          <cell r="J354">
            <v>25.25</v>
          </cell>
          <cell r="K354">
            <v>25.25</v>
          </cell>
        </row>
        <row r="355">
          <cell r="D355" t="str">
            <v>GS0Industry CHPESI</v>
          </cell>
          <cell r="E355">
            <v>73</v>
          </cell>
          <cell r="F355">
            <v>120</v>
          </cell>
          <cell r="G355">
            <v>150</v>
          </cell>
          <cell r="H355">
            <v>140</v>
          </cell>
          <cell r="I355">
            <v>130</v>
          </cell>
          <cell r="J355">
            <v>118.28</v>
          </cell>
          <cell r="K355">
            <v>109.13</v>
          </cell>
        </row>
        <row r="356">
          <cell r="D356" t="str">
            <v>GS0NuclearESI</v>
          </cell>
          <cell r="E356">
            <v>295.87</v>
          </cell>
          <cell r="F356">
            <v>201.19</v>
          </cell>
          <cell r="G356">
            <v>99.26</v>
          </cell>
          <cell r="H356">
            <v>32.19</v>
          </cell>
          <cell r="I356">
            <v>0</v>
          </cell>
          <cell r="J356">
            <v>0</v>
          </cell>
          <cell r="K356">
            <v>0</v>
          </cell>
        </row>
        <row r="357">
          <cell r="D357" t="str">
            <v>GS0Onshore windESI</v>
          </cell>
          <cell r="E357">
            <v>3.4</v>
          </cell>
          <cell r="F357">
            <v>56.98</v>
          </cell>
          <cell r="G357">
            <v>64.34</v>
          </cell>
          <cell r="H357">
            <v>64.34</v>
          </cell>
          <cell r="I357">
            <v>64.34</v>
          </cell>
          <cell r="J357">
            <v>64.34</v>
          </cell>
          <cell r="K357">
            <v>64.34</v>
          </cell>
        </row>
        <row r="358">
          <cell r="D358" t="str">
            <v>GS0WasteESI</v>
          </cell>
          <cell r="E358">
            <v>12.8</v>
          </cell>
          <cell r="F358">
            <v>23.65</v>
          </cell>
          <cell r="G358">
            <v>23.18</v>
          </cell>
          <cell r="H358">
            <v>23.74</v>
          </cell>
          <cell r="I358">
            <v>23.74</v>
          </cell>
          <cell r="J358">
            <v>23.74</v>
          </cell>
          <cell r="K358">
            <v>23.74</v>
          </cell>
        </row>
        <row r="359">
          <cell r="D359" t="str">
            <v>GS0WaveESI</v>
          </cell>
          <cell r="E359">
            <v>0</v>
          </cell>
          <cell r="F359">
            <v>0</v>
          </cell>
          <cell r="G359">
            <v>0</v>
          </cell>
          <cell r="H359">
            <v>0.23</v>
          </cell>
          <cell r="I359">
            <v>0.23</v>
          </cell>
          <cell r="J359">
            <v>0.23</v>
          </cell>
          <cell r="K359">
            <v>0.23</v>
          </cell>
        </row>
        <row r="360">
          <cell r="D360" t="str">
            <v>gs0pe1BiomassESI</v>
          </cell>
          <cell r="E360">
            <v>1.51</v>
          </cell>
          <cell r="F360">
            <v>3.09</v>
          </cell>
          <cell r="G360">
            <v>5.57</v>
          </cell>
          <cell r="H360">
            <v>63.61</v>
          </cell>
          <cell r="I360">
            <v>60.82</v>
          </cell>
          <cell r="J360">
            <v>172.42</v>
          </cell>
          <cell r="K360">
            <v>175.21</v>
          </cell>
        </row>
        <row r="361">
          <cell r="D361" t="str">
            <v>gs0pe1Domestic CHPESI</v>
          </cell>
          <cell r="E361">
            <v>0</v>
          </cell>
          <cell r="F361">
            <v>15</v>
          </cell>
          <cell r="G361">
            <v>30</v>
          </cell>
          <cell r="H361">
            <v>43.47</v>
          </cell>
          <cell r="I361">
            <v>41.01</v>
          </cell>
          <cell r="J361">
            <v>41.38</v>
          </cell>
          <cell r="K361">
            <v>42.14</v>
          </cell>
        </row>
        <row r="362">
          <cell r="D362" t="str">
            <v>gs0pe1Ex. CoalESI</v>
          </cell>
          <cell r="E362">
            <v>413</v>
          </cell>
          <cell r="F362">
            <v>412.93</v>
          </cell>
          <cell r="G362">
            <v>302.98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D363" t="str">
            <v>gs0pe1GTCCESI</v>
          </cell>
          <cell r="E363">
            <v>475.16</v>
          </cell>
          <cell r="F363">
            <v>440.76</v>
          </cell>
          <cell r="G363">
            <v>587.91</v>
          </cell>
          <cell r="H363">
            <v>683.7</v>
          </cell>
          <cell r="I363">
            <v>800.29</v>
          </cell>
          <cell r="J363">
            <v>885.77</v>
          </cell>
          <cell r="K363">
            <v>885.21</v>
          </cell>
        </row>
        <row r="364">
          <cell r="D364" t="str">
            <v>gs0pe1HydroESI</v>
          </cell>
          <cell r="E364">
            <v>18.4</v>
          </cell>
          <cell r="F364">
            <v>25.25</v>
          </cell>
          <cell r="G364">
            <v>25.25</v>
          </cell>
          <cell r="H364">
            <v>25.79</v>
          </cell>
          <cell r="I364">
            <v>25.79</v>
          </cell>
          <cell r="J364">
            <v>25.79</v>
          </cell>
          <cell r="K364">
            <v>25.79</v>
          </cell>
        </row>
        <row r="365">
          <cell r="D365" t="str">
            <v>gs0pe1Industry CHPESI</v>
          </cell>
          <cell r="E365">
            <v>73</v>
          </cell>
          <cell r="F365">
            <v>120</v>
          </cell>
          <cell r="G365">
            <v>150</v>
          </cell>
          <cell r="H365">
            <v>140</v>
          </cell>
          <cell r="I365">
            <v>130</v>
          </cell>
          <cell r="J365">
            <v>118.28</v>
          </cell>
          <cell r="K365">
            <v>109.13</v>
          </cell>
        </row>
        <row r="366">
          <cell r="D366" t="str">
            <v>gs0pe1NuclearESI</v>
          </cell>
          <cell r="E366">
            <v>295.87</v>
          </cell>
          <cell r="F366">
            <v>201.19</v>
          </cell>
          <cell r="G366">
            <v>99.26</v>
          </cell>
          <cell r="H366">
            <v>139.14</v>
          </cell>
          <cell r="I366">
            <v>106.95</v>
          </cell>
          <cell r="J366">
            <v>106.95</v>
          </cell>
          <cell r="K366">
            <v>106.95</v>
          </cell>
        </row>
        <row r="367">
          <cell r="D367" t="str">
            <v>gs0pe1Offshore windESI</v>
          </cell>
          <cell r="E367">
            <v>0</v>
          </cell>
          <cell r="F367">
            <v>0</v>
          </cell>
          <cell r="G367">
            <v>0</v>
          </cell>
          <cell r="H367">
            <v>137.46</v>
          </cell>
          <cell r="I367">
            <v>137.46</v>
          </cell>
          <cell r="J367">
            <v>0</v>
          </cell>
          <cell r="K367">
            <v>65.75</v>
          </cell>
        </row>
        <row r="368">
          <cell r="D368" t="str">
            <v>gs0pe1Onshore windESI</v>
          </cell>
          <cell r="E368">
            <v>3.4</v>
          </cell>
          <cell r="F368">
            <v>56.98</v>
          </cell>
          <cell r="G368">
            <v>64.34</v>
          </cell>
          <cell r="H368">
            <v>64.34</v>
          </cell>
          <cell r="I368">
            <v>64.34</v>
          </cell>
          <cell r="J368">
            <v>64.34</v>
          </cell>
          <cell r="K368">
            <v>64.34</v>
          </cell>
        </row>
        <row r="369">
          <cell r="D369" t="str">
            <v>gs0pe1WasteESI</v>
          </cell>
          <cell r="E369">
            <v>12.8</v>
          </cell>
          <cell r="F369">
            <v>23.65</v>
          </cell>
          <cell r="G369">
            <v>28.32</v>
          </cell>
          <cell r="H369">
            <v>32.83</v>
          </cell>
          <cell r="I369">
            <v>23.74</v>
          </cell>
          <cell r="J369">
            <v>23.74</v>
          </cell>
          <cell r="K369">
            <v>32.83</v>
          </cell>
        </row>
        <row r="370">
          <cell r="D370" t="str">
            <v>gs0pe1WaveESI</v>
          </cell>
          <cell r="E370">
            <v>0</v>
          </cell>
          <cell r="F370">
            <v>0</v>
          </cell>
          <cell r="G370">
            <v>0.23</v>
          </cell>
          <cell r="H370">
            <v>0.52</v>
          </cell>
          <cell r="I370">
            <v>0.52</v>
          </cell>
          <cell r="J370">
            <v>0.52</v>
          </cell>
          <cell r="K370">
            <v>0.52</v>
          </cell>
        </row>
        <row r="371">
          <cell r="D371" t="str">
            <v>gs0pe2BiomassESI</v>
          </cell>
          <cell r="E371">
            <v>1.51</v>
          </cell>
          <cell r="F371">
            <v>3.09</v>
          </cell>
          <cell r="G371">
            <v>1.22</v>
          </cell>
          <cell r="H371">
            <v>2.78</v>
          </cell>
          <cell r="I371">
            <v>59.39</v>
          </cell>
          <cell r="J371">
            <v>172.42</v>
          </cell>
          <cell r="K371">
            <v>172.42</v>
          </cell>
        </row>
        <row r="372">
          <cell r="D372" t="str">
            <v>gs0pe2Domestic CHPESI</v>
          </cell>
          <cell r="E372">
            <v>0</v>
          </cell>
          <cell r="F372">
            <v>15</v>
          </cell>
          <cell r="G372">
            <v>30</v>
          </cell>
          <cell r="H372">
            <v>48.13</v>
          </cell>
          <cell r="I372">
            <v>45.68</v>
          </cell>
          <cell r="J372">
            <v>44.04</v>
          </cell>
          <cell r="K372">
            <v>42.14</v>
          </cell>
        </row>
        <row r="373">
          <cell r="D373" t="str">
            <v>gs0pe2Ex. CoalESI</v>
          </cell>
          <cell r="E373">
            <v>413</v>
          </cell>
          <cell r="F373">
            <v>412.93</v>
          </cell>
          <cell r="G373">
            <v>302.98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D374" t="str">
            <v>gs0pe2GTCCESI</v>
          </cell>
          <cell r="E374">
            <v>475.16</v>
          </cell>
          <cell r="F374">
            <v>440.76</v>
          </cell>
          <cell r="G374">
            <v>599.56</v>
          </cell>
          <cell r="H374">
            <v>1006.48</v>
          </cell>
          <cell r="I374">
            <v>1044.09</v>
          </cell>
          <cell r="J374">
            <v>991.73</v>
          </cell>
          <cell r="K374">
            <v>1071.71</v>
          </cell>
        </row>
        <row r="375">
          <cell r="D375" t="str">
            <v>gs0pe2HydroESI</v>
          </cell>
          <cell r="E375">
            <v>18.4</v>
          </cell>
          <cell r="F375">
            <v>25.25</v>
          </cell>
          <cell r="G375">
            <v>25.25</v>
          </cell>
          <cell r="H375">
            <v>25.25</v>
          </cell>
          <cell r="I375">
            <v>25.25</v>
          </cell>
          <cell r="J375">
            <v>25.25</v>
          </cell>
          <cell r="K375">
            <v>25.25</v>
          </cell>
        </row>
        <row r="376">
          <cell r="D376" t="str">
            <v>gs0pe2Industry CHPESI</v>
          </cell>
          <cell r="E376">
            <v>73</v>
          </cell>
          <cell r="F376">
            <v>120</v>
          </cell>
          <cell r="G376">
            <v>150</v>
          </cell>
          <cell r="H376">
            <v>140</v>
          </cell>
          <cell r="I376">
            <v>130</v>
          </cell>
          <cell r="J376">
            <v>118.28</v>
          </cell>
          <cell r="K376">
            <v>109.13</v>
          </cell>
        </row>
        <row r="377">
          <cell r="D377" t="str">
            <v>gs0pe2NuclearESI</v>
          </cell>
          <cell r="E377">
            <v>295.87</v>
          </cell>
          <cell r="F377">
            <v>201.19</v>
          </cell>
          <cell r="G377">
            <v>99.26</v>
          </cell>
          <cell r="H377">
            <v>32.19</v>
          </cell>
          <cell r="I377">
            <v>0</v>
          </cell>
          <cell r="J377">
            <v>0</v>
          </cell>
          <cell r="K377">
            <v>0</v>
          </cell>
        </row>
        <row r="378">
          <cell r="D378" t="str">
            <v>gs0pe2Onshore windESI</v>
          </cell>
          <cell r="E378">
            <v>3.4</v>
          </cell>
          <cell r="F378">
            <v>56.98</v>
          </cell>
          <cell r="G378">
            <v>64.34</v>
          </cell>
          <cell r="H378">
            <v>64.34</v>
          </cell>
          <cell r="I378">
            <v>64.34</v>
          </cell>
          <cell r="J378">
            <v>64.34</v>
          </cell>
          <cell r="K378">
            <v>64.34</v>
          </cell>
        </row>
        <row r="379">
          <cell r="D379" t="str">
            <v>gs0pe2WasteESI</v>
          </cell>
          <cell r="E379">
            <v>12.8</v>
          </cell>
          <cell r="F379">
            <v>23.65</v>
          </cell>
          <cell r="G379">
            <v>23.18</v>
          </cell>
          <cell r="H379">
            <v>23.74</v>
          </cell>
          <cell r="I379">
            <v>23.74</v>
          </cell>
          <cell r="J379">
            <v>23.74</v>
          </cell>
          <cell r="K379">
            <v>23.74</v>
          </cell>
        </row>
        <row r="380">
          <cell r="D380" t="str">
            <v>gs0pe2WaveESI</v>
          </cell>
          <cell r="E380">
            <v>0</v>
          </cell>
          <cell r="F380">
            <v>0</v>
          </cell>
          <cell r="G380">
            <v>0</v>
          </cell>
          <cell r="H380">
            <v>0.23</v>
          </cell>
          <cell r="I380">
            <v>0.23</v>
          </cell>
          <cell r="J380">
            <v>0.23</v>
          </cell>
          <cell r="K380">
            <v>0.23</v>
          </cell>
        </row>
        <row r="381">
          <cell r="D381" t="str">
            <v>WM-45BiomassESI</v>
          </cell>
          <cell r="E381">
            <v>1.51</v>
          </cell>
          <cell r="F381">
            <v>5.87</v>
          </cell>
          <cell r="G381">
            <v>4</v>
          </cell>
          <cell r="H381">
            <v>29.81</v>
          </cell>
          <cell r="I381">
            <v>178.94</v>
          </cell>
          <cell r="J381">
            <v>184.89</v>
          </cell>
          <cell r="K381">
            <v>184.89</v>
          </cell>
        </row>
        <row r="382">
          <cell r="D382" t="str">
            <v>WM-45Domestic CHPESI</v>
          </cell>
          <cell r="E382">
            <v>0</v>
          </cell>
          <cell r="F382">
            <v>15</v>
          </cell>
          <cell r="G382">
            <v>30</v>
          </cell>
          <cell r="H382">
            <v>44.4</v>
          </cell>
          <cell r="I382">
            <v>41.34</v>
          </cell>
          <cell r="J382">
            <v>36.9</v>
          </cell>
          <cell r="K382">
            <v>34.22</v>
          </cell>
        </row>
        <row r="383">
          <cell r="D383" t="str">
            <v>WM-45Ex. CoalESI</v>
          </cell>
          <cell r="E383">
            <v>413</v>
          </cell>
          <cell r="F383">
            <v>412.93</v>
          </cell>
          <cell r="G383">
            <v>302.98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D384" t="str">
            <v>WM-45GTCCESI</v>
          </cell>
          <cell r="E384">
            <v>475.16</v>
          </cell>
          <cell r="F384">
            <v>533.7</v>
          </cell>
          <cell r="G384">
            <v>780.51</v>
          </cell>
          <cell r="H384">
            <v>831.78</v>
          </cell>
          <cell r="I384">
            <v>536.36</v>
          </cell>
          <cell r="J384">
            <v>144.95</v>
          </cell>
          <cell r="K384">
            <v>89.06</v>
          </cell>
        </row>
        <row r="385">
          <cell r="D385" t="str">
            <v>WM-45GTCC (CO2 capture)ESI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198.37</v>
          </cell>
          <cell r="K385">
            <v>340.77</v>
          </cell>
        </row>
        <row r="386">
          <cell r="D386" t="str">
            <v>WM-45HydroESI</v>
          </cell>
          <cell r="E386">
            <v>18.4</v>
          </cell>
          <cell r="F386">
            <v>25.25</v>
          </cell>
          <cell r="G386">
            <v>25.25</v>
          </cell>
          <cell r="H386">
            <v>25.79</v>
          </cell>
          <cell r="I386">
            <v>25.79</v>
          </cell>
          <cell r="J386">
            <v>19.24</v>
          </cell>
          <cell r="K386">
            <v>19.24</v>
          </cell>
        </row>
        <row r="387">
          <cell r="D387" t="str">
            <v>WM-45Industry CHPESI</v>
          </cell>
          <cell r="E387">
            <v>73</v>
          </cell>
          <cell r="F387">
            <v>120</v>
          </cell>
          <cell r="G387">
            <v>150</v>
          </cell>
          <cell r="H387">
            <v>150</v>
          </cell>
          <cell r="I387">
            <v>140</v>
          </cell>
          <cell r="J387">
            <v>130</v>
          </cell>
          <cell r="K387">
            <v>120</v>
          </cell>
        </row>
        <row r="388">
          <cell r="D388" t="str">
            <v>WM-45NuclearESI</v>
          </cell>
          <cell r="E388">
            <v>295.87</v>
          </cell>
          <cell r="F388">
            <v>201.19</v>
          </cell>
          <cell r="G388">
            <v>99.26</v>
          </cell>
          <cell r="H388">
            <v>225.13</v>
          </cell>
          <cell r="I388">
            <v>364.23</v>
          </cell>
          <cell r="J388">
            <v>622.51</v>
          </cell>
          <cell r="K388">
            <v>658.4</v>
          </cell>
        </row>
        <row r="389">
          <cell r="D389" t="str">
            <v>WM-45Offshore windESI</v>
          </cell>
          <cell r="E389">
            <v>0</v>
          </cell>
          <cell r="F389">
            <v>0</v>
          </cell>
          <cell r="G389">
            <v>0</v>
          </cell>
          <cell r="H389">
            <v>137.46</v>
          </cell>
          <cell r="I389">
            <v>228.76</v>
          </cell>
          <cell r="J389">
            <v>227.38</v>
          </cell>
          <cell r="K389">
            <v>238.53</v>
          </cell>
        </row>
        <row r="390">
          <cell r="D390" t="str">
            <v>WM-45Onshore windESI</v>
          </cell>
          <cell r="E390">
            <v>3.4</v>
          </cell>
          <cell r="F390">
            <v>64.34</v>
          </cell>
          <cell r="G390">
            <v>64.34</v>
          </cell>
          <cell r="H390">
            <v>64.34</v>
          </cell>
          <cell r="I390">
            <v>64.34</v>
          </cell>
          <cell r="J390">
            <v>64.34</v>
          </cell>
          <cell r="K390">
            <v>62.67</v>
          </cell>
        </row>
        <row r="391">
          <cell r="D391" t="str">
            <v>WM-45PVESI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15.95</v>
          </cell>
          <cell r="K391">
            <v>19.84</v>
          </cell>
        </row>
        <row r="392">
          <cell r="D392" t="str">
            <v>WM-45WasteESI</v>
          </cell>
          <cell r="E392">
            <v>12.8</v>
          </cell>
          <cell r="F392">
            <v>23.84</v>
          </cell>
          <cell r="G392">
            <v>23.18</v>
          </cell>
          <cell r="H392">
            <v>32.83</v>
          </cell>
          <cell r="I392">
            <v>32.83</v>
          </cell>
          <cell r="J392">
            <v>32.83</v>
          </cell>
          <cell r="K392">
            <v>32.83</v>
          </cell>
        </row>
        <row r="393">
          <cell r="D393" t="str">
            <v>WM-45WaveESI</v>
          </cell>
          <cell r="E393">
            <v>0</v>
          </cell>
          <cell r="F393">
            <v>0</v>
          </cell>
          <cell r="G393">
            <v>0</v>
          </cell>
          <cell r="H393">
            <v>0.52</v>
          </cell>
          <cell r="I393">
            <v>0.87</v>
          </cell>
          <cell r="J393">
            <v>0.87</v>
          </cell>
          <cell r="K393">
            <v>0.87</v>
          </cell>
        </row>
        <row r="394">
          <cell r="D394" t="str">
            <v>wm-45eeBiomassESI</v>
          </cell>
          <cell r="E394">
            <v>1.51</v>
          </cell>
          <cell r="F394">
            <v>5.87</v>
          </cell>
          <cell r="G394">
            <v>4</v>
          </cell>
          <cell r="H394">
            <v>29.81</v>
          </cell>
          <cell r="I394">
            <v>179.17</v>
          </cell>
          <cell r="J394">
            <v>184.89</v>
          </cell>
          <cell r="K394">
            <v>184.89</v>
          </cell>
        </row>
        <row r="395">
          <cell r="D395" t="str">
            <v>wm-45eeEx. CoalESI</v>
          </cell>
          <cell r="E395">
            <v>413</v>
          </cell>
          <cell r="F395">
            <v>412.93</v>
          </cell>
          <cell r="G395">
            <v>302.98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D396" t="str">
            <v>wm-45eeGTCCESI</v>
          </cell>
          <cell r="E396">
            <v>475.16</v>
          </cell>
          <cell r="F396">
            <v>602</v>
          </cell>
          <cell r="G396">
            <v>945.35</v>
          </cell>
          <cell r="H396">
            <v>692.05</v>
          </cell>
          <cell r="I396">
            <v>551.73</v>
          </cell>
          <cell r="J396">
            <v>0</v>
          </cell>
          <cell r="K396">
            <v>0</v>
          </cell>
        </row>
        <row r="397">
          <cell r="D397" t="str">
            <v>wm-45eeGTCC (CO2 capture)ESI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355.42</v>
          </cell>
          <cell r="K397">
            <v>355.42</v>
          </cell>
        </row>
        <row r="398">
          <cell r="D398" t="str">
            <v>wm-45eeHydroESI</v>
          </cell>
          <cell r="E398">
            <v>18.4</v>
          </cell>
          <cell r="F398">
            <v>25.25</v>
          </cell>
          <cell r="G398">
            <v>25.25</v>
          </cell>
          <cell r="H398">
            <v>25.79</v>
          </cell>
          <cell r="I398">
            <v>25.79</v>
          </cell>
          <cell r="J398">
            <v>19.24</v>
          </cell>
          <cell r="K398">
            <v>19.24</v>
          </cell>
        </row>
        <row r="399">
          <cell r="D399" t="str">
            <v>wm-45eeIndustry CHPESI</v>
          </cell>
          <cell r="E399">
            <v>73</v>
          </cell>
          <cell r="F399">
            <v>120</v>
          </cell>
          <cell r="G399">
            <v>150</v>
          </cell>
          <cell r="H399">
            <v>150</v>
          </cell>
          <cell r="I399">
            <v>140</v>
          </cell>
          <cell r="J399">
            <v>130</v>
          </cell>
          <cell r="K399">
            <v>120</v>
          </cell>
        </row>
        <row r="400">
          <cell r="D400" t="str">
            <v>wm-45eeNuclearESI</v>
          </cell>
          <cell r="E400">
            <v>295.87</v>
          </cell>
          <cell r="F400">
            <v>201.19</v>
          </cell>
          <cell r="G400">
            <v>99.26</v>
          </cell>
          <cell r="H400">
            <v>537.17</v>
          </cell>
          <cell r="I400">
            <v>504.98</v>
          </cell>
          <cell r="J400">
            <v>667.6</v>
          </cell>
          <cell r="K400">
            <v>830.23</v>
          </cell>
        </row>
        <row r="401">
          <cell r="D401" t="str">
            <v>wm-45eeOffshore windESI</v>
          </cell>
          <cell r="E401">
            <v>0</v>
          </cell>
          <cell r="F401">
            <v>0</v>
          </cell>
          <cell r="G401">
            <v>0</v>
          </cell>
          <cell r="H401">
            <v>137.46</v>
          </cell>
          <cell r="I401">
            <v>228.76</v>
          </cell>
          <cell r="J401">
            <v>224.73</v>
          </cell>
          <cell r="K401">
            <v>221.77</v>
          </cell>
        </row>
        <row r="402">
          <cell r="D402" t="str">
            <v>wm-45eeOnshore windESI</v>
          </cell>
          <cell r="E402">
            <v>3.4</v>
          </cell>
          <cell r="F402">
            <v>64.34</v>
          </cell>
          <cell r="G402">
            <v>64.34</v>
          </cell>
          <cell r="H402">
            <v>64.34</v>
          </cell>
          <cell r="I402">
            <v>64.34</v>
          </cell>
          <cell r="J402">
            <v>58.22</v>
          </cell>
          <cell r="K402">
            <v>52.46</v>
          </cell>
        </row>
        <row r="403">
          <cell r="D403" t="str">
            <v>wm-45eePVESI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15.95</v>
          </cell>
          <cell r="K403">
            <v>19.84</v>
          </cell>
        </row>
        <row r="404">
          <cell r="D404" t="str">
            <v>wm-45eeWasteESI</v>
          </cell>
          <cell r="E404">
            <v>12.8</v>
          </cell>
          <cell r="F404">
            <v>31.43</v>
          </cell>
          <cell r="G404">
            <v>23.18</v>
          </cell>
          <cell r="H404">
            <v>32.83</v>
          </cell>
          <cell r="I404">
            <v>32.83</v>
          </cell>
          <cell r="J404">
            <v>32.83</v>
          </cell>
          <cell r="K404">
            <v>32.83</v>
          </cell>
        </row>
        <row r="405">
          <cell r="D405" t="str">
            <v>wm-45eeWaveESI</v>
          </cell>
          <cell r="E405">
            <v>0</v>
          </cell>
          <cell r="F405">
            <v>0</v>
          </cell>
          <cell r="G405">
            <v>0</v>
          </cell>
          <cell r="H405">
            <v>0.52</v>
          </cell>
          <cell r="I405">
            <v>0.87</v>
          </cell>
          <cell r="J405">
            <v>155.74</v>
          </cell>
          <cell r="K405">
            <v>136.94</v>
          </cell>
        </row>
        <row r="406">
          <cell r="D406" t="str">
            <v>WM-60BiomassESI</v>
          </cell>
          <cell r="E406">
            <v>1.51</v>
          </cell>
          <cell r="F406">
            <v>5.87</v>
          </cell>
          <cell r="G406">
            <v>4</v>
          </cell>
          <cell r="H406">
            <v>33.22</v>
          </cell>
          <cell r="I406">
            <v>183.84</v>
          </cell>
          <cell r="J406">
            <v>184.89</v>
          </cell>
          <cell r="K406">
            <v>184.89</v>
          </cell>
        </row>
        <row r="407">
          <cell r="D407" t="str">
            <v>WM-60Domestic CHPESI</v>
          </cell>
          <cell r="E407">
            <v>0</v>
          </cell>
          <cell r="F407">
            <v>15</v>
          </cell>
          <cell r="G407">
            <v>30</v>
          </cell>
          <cell r="H407">
            <v>42.98</v>
          </cell>
          <cell r="I407">
            <v>39.57</v>
          </cell>
          <cell r="J407">
            <v>11.85</v>
          </cell>
          <cell r="K407">
            <v>21.69</v>
          </cell>
        </row>
        <row r="408">
          <cell r="D408" t="str">
            <v>WM-60Domestic FC CHPESI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52.02</v>
          </cell>
          <cell r="K408">
            <v>26.01</v>
          </cell>
        </row>
        <row r="409">
          <cell r="D409" t="str">
            <v>WM-60Ex. CoalESI</v>
          </cell>
          <cell r="E409">
            <v>413</v>
          </cell>
          <cell r="F409">
            <v>412.93</v>
          </cell>
          <cell r="G409">
            <v>302.98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D410" t="str">
            <v>WM-60GTCCESI</v>
          </cell>
          <cell r="E410">
            <v>475.16</v>
          </cell>
          <cell r="F410">
            <v>533.7</v>
          </cell>
          <cell r="G410">
            <v>780.15</v>
          </cell>
          <cell r="H410">
            <v>458.45</v>
          </cell>
          <cell r="I410">
            <v>99.19</v>
          </cell>
          <cell r="J410">
            <v>0</v>
          </cell>
          <cell r="K410">
            <v>0</v>
          </cell>
        </row>
        <row r="411">
          <cell r="D411" t="str">
            <v>WM-60GTCC (CO2 capture)ESI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206.79</v>
          </cell>
          <cell r="J411">
            <v>260.61</v>
          </cell>
          <cell r="K411">
            <v>285.62</v>
          </cell>
        </row>
        <row r="412">
          <cell r="D412" t="str">
            <v>WM-60HydroESI</v>
          </cell>
          <cell r="E412">
            <v>18.4</v>
          </cell>
          <cell r="F412">
            <v>25.25</v>
          </cell>
          <cell r="G412">
            <v>25.25</v>
          </cell>
          <cell r="H412">
            <v>25.79</v>
          </cell>
          <cell r="I412">
            <v>19.24</v>
          </cell>
          <cell r="J412">
            <v>17.05</v>
          </cell>
          <cell r="K412">
            <v>19.24</v>
          </cell>
        </row>
        <row r="413">
          <cell r="D413" t="str">
            <v>WM-60Industry CHPESI</v>
          </cell>
          <cell r="E413">
            <v>73</v>
          </cell>
          <cell r="F413">
            <v>120</v>
          </cell>
          <cell r="G413">
            <v>150</v>
          </cell>
          <cell r="H413">
            <v>150</v>
          </cell>
          <cell r="I413">
            <v>140</v>
          </cell>
          <cell r="J413">
            <v>128.08</v>
          </cell>
          <cell r="K413">
            <v>111.73</v>
          </cell>
        </row>
        <row r="414">
          <cell r="D414" t="str">
            <v>WM-60NuclearESI</v>
          </cell>
          <cell r="E414">
            <v>295.87</v>
          </cell>
          <cell r="F414">
            <v>201.19</v>
          </cell>
          <cell r="G414">
            <v>99.26</v>
          </cell>
          <cell r="H414">
            <v>568.71</v>
          </cell>
          <cell r="I414">
            <v>571.86</v>
          </cell>
          <cell r="J414">
            <v>735.09</v>
          </cell>
          <cell r="K414">
            <v>887.69</v>
          </cell>
        </row>
        <row r="415">
          <cell r="D415" t="str">
            <v>WM-60Offshore windESI</v>
          </cell>
          <cell r="E415">
            <v>0</v>
          </cell>
          <cell r="F415">
            <v>0</v>
          </cell>
          <cell r="G415">
            <v>0</v>
          </cell>
          <cell r="H415">
            <v>137.46</v>
          </cell>
          <cell r="I415">
            <v>228.76</v>
          </cell>
          <cell r="J415">
            <v>195.82</v>
          </cell>
          <cell r="K415">
            <v>180.45</v>
          </cell>
        </row>
        <row r="416">
          <cell r="D416" t="str">
            <v>WM-60Onshore windESI</v>
          </cell>
          <cell r="E416">
            <v>3.4</v>
          </cell>
          <cell r="F416">
            <v>64.34</v>
          </cell>
          <cell r="G416">
            <v>64.34</v>
          </cell>
          <cell r="H416">
            <v>64.34</v>
          </cell>
          <cell r="I416">
            <v>63.22</v>
          </cell>
          <cell r="J416">
            <v>60.14</v>
          </cell>
          <cell r="K416">
            <v>58.22</v>
          </cell>
        </row>
        <row r="417">
          <cell r="D417" t="str">
            <v>WM-60PVESI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15.95</v>
          </cell>
          <cell r="K417">
            <v>19.84</v>
          </cell>
        </row>
        <row r="418">
          <cell r="D418" t="str">
            <v>WM-60WasteESI</v>
          </cell>
          <cell r="E418">
            <v>12.8</v>
          </cell>
          <cell r="F418">
            <v>23.84</v>
          </cell>
          <cell r="G418">
            <v>23.18</v>
          </cell>
          <cell r="H418">
            <v>32.83</v>
          </cell>
          <cell r="I418">
            <v>32.83</v>
          </cell>
          <cell r="J418">
            <v>32.83</v>
          </cell>
          <cell r="K418">
            <v>32.83</v>
          </cell>
        </row>
        <row r="419">
          <cell r="D419" t="str">
            <v>WM-60WaveESI</v>
          </cell>
          <cell r="E419">
            <v>0</v>
          </cell>
          <cell r="F419">
            <v>0</v>
          </cell>
          <cell r="G419">
            <v>0</v>
          </cell>
          <cell r="H419">
            <v>0.52</v>
          </cell>
          <cell r="I419">
            <v>0.87</v>
          </cell>
          <cell r="J419">
            <v>0.87</v>
          </cell>
          <cell r="K419">
            <v>0.87</v>
          </cell>
        </row>
        <row r="420">
          <cell r="D420" t="str">
            <v>wm-60eeBiomassESI</v>
          </cell>
          <cell r="E420">
            <v>1.51</v>
          </cell>
          <cell r="F420">
            <v>5.87</v>
          </cell>
          <cell r="G420">
            <v>5.57</v>
          </cell>
          <cell r="H420">
            <v>63.61</v>
          </cell>
          <cell r="I420">
            <v>182.84</v>
          </cell>
          <cell r="J420">
            <v>184.89</v>
          </cell>
          <cell r="K420">
            <v>188.53</v>
          </cell>
        </row>
        <row r="421">
          <cell r="D421" t="str">
            <v>wm-60eeEx. CoalESI</v>
          </cell>
          <cell r="E421">
            <v>413</v>
          </cell>
          <cell r="F421">
            <v>412.93</v>
          </cell>
          <cell r="G421">
            <v>302.98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D422" t="str">
            <v>wm-60eeGTCCESI</v>
          </cell>
          <cell r="E422">
            <v>475.16</v>
          </cell>
          <cell r="F422">
            <v>602</v>
          </cell>
          <cell r="G422">
            <v>943.4</v>
          </cell>
          <cell r="H422">
            <v>538.78</v>
          </cell>
          <cell r="I422">
            <v>0</v>
          </cell>
          <cell r="J422">
            <v>0</v>
          </cell>
          <cell r="K422">
            <v>0</v>
          </cell>
        </row>
        <row r="423">
          <cell r="D423" t="str">
            <v>wm-60eeGTCC (CO2 capture)ESI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355.11</v>
          </cell>
          <cell r="J423">
            <v>327.4</v>
          </cell>
          <cell r="K423">
            <v>251.33</v>
          </cell>
        </row>
        <row r="424">
          <cell r="D424" t="str">
            <v>wm-60eeHydroESI</v>
          </cell>
          <cell r="E424">
            <v>18.4</v>
          </cell>
          <cell r="F424">
            <v>25.25</v>
          </cell>
          <cell r="G424">
            <v>25.25</v>
          </cell>
          <cell r="H424">
            <v>25.79</v>
          </cell>
          <cell r="I424">
            <v>19.24</v>
          </cell>
          <cell r="J424">
            <v>16.43</v>
          </cell>
          <cell r="K424">
            <v>16.26</v>
          </cell>
        </row>
        <row r="425">
          <cell r="D425" t="str">
            <v>wm-60eeIndustry CHPESI</v>
          </cell>
          <cell r="E425">
            <v>73</v>
          </cell>
          <cell r="F425">
            <v>120</v>
          </cell>
          <cell r="G425">
            <v>150</v>
          </cell>
          <cell r="H425">
            <v>150</v>
          </cell>
          <cell r="I425">
            <v>140</v>
          </cell>
          <cell r="J425">
            <v>0</v>
          </cell>
          <cell r="K425">
            <v>0</v>
          </cell>
        </row>
        <row r="426">
          <cell r="D426" t="str">
            <v>wm-60eeIndustry FC CHPESI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27.02</v>
          </cell>
          <cell r="K426">
            <v>13.65</v>
          </cell>
        </row>
        <row r="427">
          <cell r="D427" t="str">
            <v>wm-60eeNuclearESI</v>
          </cell>
          <cell r="E427">
            <v>295.87</v>
          </cell>
          <cell r="F427">
            <v>201.19</v>
          </cell>
          <cell r="G427">
            <v>99.26</v>
          </cell>
          <cell r="H427">
            <v>568.71</v>
          </cell>
          <cell r="I427">
            <v>663.72</v>
          </cell>
          <cell r="J427">
            <v>1026.41</v>
          </cell>
          <cell r="K427">
            <v>1074.92</v>
          </cell>
        </row>
        <row r="428">
          <cell r="D428" t="str">
            <v>wm-60eeOffshore windESI</v>
          </cell>
          <cell r="E428">
            <v>0</v>
          </cell>
          <cell r="F428">
            <v>0</v>
          </cell>
          <cell r="G428">
            <v>0</v>
          </cell>
          <cell r="H428">
            <v>137.46</v>
          </cell>
          <cell r="I428">
            <v>228.12</v>
          </cell>
          <cell r="J428">
            <v>144.92</v>
          </cell>
          <cell r="K428">
            <v>195.3</v>
          </cell>
        </row>
        <row r="429">
          <cell r="D429" t="str">
            <v>wm-60eeOnshore windESI</v>
          </cell>
          <cell r="E429">
            <v>3.4</v>
          </cell>
          <cell r="F429">
            <v>64.34</v>
          </cell>
          <cell r="G429">
            <v>64.34</v>
          </cell>
          <cell r="H429">
            <v>64.34</v>
          </cell>
          <cell r="I429">
            <v>60.08</v>
          </cell>
          <cell r="J429">
            <v>54.2</v>
          </cell>
          <cell r="K429">
            <v>52.89</v>
          </cell>
        </row>
        <row r="430">
          <cell r="D430" t="str">
            <v>wm-60eePVESI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15.95</v>
          </cell>
          <cell r="K430">
            <v>42.03</v>
          </cell>
        </row>
        <row r="431">
          <cell r="D431" t="str">
            <v>wm-60eeWasteESI</v>
          </cell>
          <cell r="E431">
            <v>12.8</v>
          </cell>
          <cell r="F431">
            <v>31.43</v>
          </cell>
          <cell r="G431">
            <v>23.18</v>
          </cell>
          <cell r="H431">
            <v>32.83</v>
          </cell>
          <cell r="I431">
            <v>32.83</v>
          </cell>
          <cell r="J431">
            <v>32.83</v>
          </cell>
          <cell r="K431">
            <v>32.79</v>
          </cell>
        </row>
        <row r="432">
          <cell r="D432" t="str">
            <v>wm-60eeWaveESI</v>
          </cell>
          <cell r="E432">
            <v>0</v>
          </cell>
          <cell r="F432">
            <v>0</v>
          </cell>
          <cell r="G432">
            <v>0.23</v>
          </cell>
          <cell r="H432">
            <v>72.58</v>
          </cell>
          <cell r="I432">
            <v>72.81</v>
          </cell>
          <cell r="J432">
            <v>22.49</v>
          </cell>
          <cell r="K432">
            <v>102.16</v>
          </cell>
        </row>
        <row r="433">
          <cell r="D433" t="str">
            <v>wm-60pe1BiomassESI</v>
          </cell>
          <cell r="E433">
            <v>1.51</v>
          </cell>
          <cell r="F433">
            <v>5.87</v>
          </cell>
          <cell r="G433">
            <v>44.42</v>
          </cell>
          <cell r="H433">
            <v>76.52</v>
          </cell>
          <cell r="I433">
            <v>182.46</v>
          </cell>
          <cell r="J433">
            <v>138.46</v>
          </cell>
          <cell r="K433">
            <v>73.83</v>
          </cell>
        </row>
        <row r="434">
          <cell r="D434" t="str">
            <v>wm-60pe1Coal FCESI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127.82</v>
          </cell>
          <cell r="K434">
            <v>214.05</v>
          </cell>
        </row>
        <row r="435">
          <cell r="D435" t="str">
            <v>wm-60pe1Domestic CHPESI</v>
          </cell>
          <cell r="E435">
            <v>0</v>
          </cell>
          <cell r="F435">
            <v>15</v>
          </cell>
          <cell r="G435">
            <v>30</v>
          </cell>
          <cell r="H435">
            <v>42.58</v>
          </cell>
          <cell r="I435">
            <v>39.6</v>
          </cell>
          <cell r="J435">
            <v>11.97</v>
          </cell>
          <cell r="K435">
            <v>0</v>
          </cell>
        </row>
        <row r="436">
          <cell r="D436" t="str">
            <v>wm-60pe1Ex. CoalESI</v>
          </cell>
          <cell r="E436">
            <v>413</v>
          </cell>
          <cell r="F436">
            <v>412.93</v>
          </cell>
          <cell r="G436">
            <v>300.96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D437" t="str">
            <v>wm-60pe1GTCCESI</v>
          </cell>
          <cell r="E437">
            <v>475.16</v>
          </cell>
          <cell r="F437">
            <v>533.43</v>
          </cell>
          <cell r="G437">
            <v>494.49</v>
          </cell>
          <cell r="H437">
            <v>375.28</v>
          </cell>
          <cell r="I437">
            <v>95.46</v>
          </cell>
          <cell r="J437">
            <v>0</v>
          </cell>
          <cell r="K437">
            <v>0</v>
          </cell>
        </row>
        <row r="438">
          <cell r="D438" t="str">
            <v>wm-60pe1GTCC (CO2 capture)ESI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86.6</v>
          </cell>
          <cell r="J438">
            <v>0</v>
          </cell>
          <cell r="K438">
            <v>0</v>
          </cell>
        </row>
        <row r="439">
          <cell r="D439" t="str">
            <v>wm-60pe1HydroESI</v>
          </cell>
          <cell r="E439">
            <v>18.4</v>
          </cell>
          <cell r="F439">
            <v>25.25</v>
          </cell>
          <cell r="G439">
            <v>25.79</v>
          </cell>
          <cell r="H439">
            <v>19.24</v>
          </cell>
          <cell r="I439">
            <v>17.05</v>
          </cell>
          <cell r="J439">
            <v>16.26</v>
          </cell>
          <cell r="K439">
            <v>16.32</v>
          </cell>
        </row>
        <row r="440">
          <cell r="D440" t="str">
            <v>wm-60pe1Industry CHPESI</v>
          </cell>
          <cell r="E440">
            <v>73</v>
          </cell>
          <cell r="F440">
            <v>120</v>
          </cell>
          <cell r="G440">
            <v>150</v>
          </cell>
          <cell r="H440">
            <v>150</v>
          </cell>
          <cell r="I440">
            <v>140</v>
          </cell>
          <cell r="J440">
            <v>52.61</v>
          </cell>
          <cell r="K440">
            <v>78.17</v>
          </cell>
        </row>
        <row r="441">
          <cell r="D441" t="str">
            <v>wm-60pe1NuclearESI</v>
          </cell>
          <cell r="E441">
            <v>295.87</v>
          </cell>
          <cell r="F441">
            <v>201.19</v>
          </cell>
          <cell r="G441">
            <v>322.12</v>
          </cell>
          <cell r="H441">
            <v>614.84</v>
          </cell>
          <cell r="I441">
            <v>775.76</v>
          </cell>
          <cell r="J441">
            <v>963.34</v>
          </cell>
          <cell r="K441">
            <v>1022.94</v>
          </cell>
        </row>
        <row r="442">
          <cell r="D442" t="str">
            <v>wm-60pe1Offshore windESI</v>
          </cell>
          <cell r="E442">
            <v>0</v>
          </cell>
          <cell r="F442">
            <v>0</v>
          </cell>
          <cell r="G442">
            <v>0</v>
          </cell>
          <cell r="H442">
            <v>134.23</v>
          </cell>
          <cell r="I442">
            <v>153.07</v>
          </cell>
          <cell r="J442">
            <v>174.14</v>
          </cell>
          <cell r="K442">
            <v>196.29</v>
          </cell>
        </row>
        <row r="443">
          <cell r="D443" t="str">
            <v>wm-60pe1Onshore windESI</v>
          </cell>
          <cell r="E443">
            <v>3.4</v>
          </cell>
          <cell r="F443">
            <v>64.34</v>
          </cell>
          <cell r="G443">
            <v>64.34</v>
          </cell>
          <cell r="H443">
            <v>64.34</v>
          </cell>
          <cell r="I443">
            <v>62.6</v>
          </cell>
          <cell r="J443">
            <v>53.34</v>
          </cell>
          <cell r="K443">
            <v>52.02</v>
          </cell>
        </row>
        <row r="444">
          <cell r="D444" t="str">
            <v>wm-60pe1PVESI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38.14</v>
          </cell>
          <cell r="K444">
            <v>64.23</v>
          </cell>
        </row>
        <row r="445">
          <cell r="D445" t="str">
            <v>wm-60pe1WasteESI</v>
          </cell>
          <cell r="E445">
            <v>12.8</v>
          </cell>
          <cell r="F445">
            <v>23.81</v>
          </cell>
          <cell r="G445">
            <v>31.99</v>
          </cell>
          <cell r="H445">
            <v>32.83</v>
          </cell>
          <cell r="I445">
            <v>32.83</v>
          </cell>
          <cell r="J445">
            <v>28.29</v>
          </cell>
          <cell r="K445">
            <v>30.92</v>
          </cell>
        </row>
        <row r="446">
          <cell r="D446" t="str">
            <v>wm-60pe1WaveESI</v>
          </cell>
          <cell r="E446">
            <v>0</v>
          </cell>
          <cell r="F446">
            <v>0</v>
          </cell>
          <cell r="G446">
            <v>0.23</v>
          </cell>
          <cell r="H446">
            <v>0.52</v>
          </cell>
          <cell r="I446">
            <v>0.87</v>
          </cell>
          <cell r="J446">
            <v>101.98</v>
          </cell>
          <cell r="K446">
            <v>102.16</v>
          </cell>
        </row>
        <row r="447">
          <cell r="D447" t="str">
            <v>wm-60pe2BiomassESI</v>
          </cell>
          <cell r="E447">
            <v>1.51</v>
          </cell>
          <cell r="F447">
            <v>5.87</v>
          </cell>
          <cell r="G447">
            <v>4</v>
          </cell>
          <cell r="H447">
            <v>29.81</v>
          </cell>
          <cell r="I447">
            <v>184.02</v>
          </cell>
          <cell r="J447">
            <v>184.89</v>
          </cell>
          <cell r="K447">
            <v>188.53</v>
          </cell>
        </row>
        <row r="448">
          <cell r="D448" t="str">
            <v>wm-60pe2Coal FCESI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29.66</v>
          </cell>
        </row>
        <row r="449">
          <cell r="D449" t="str">
            <v>wm-60pe2Domestic CHPESI</v>
          </cell>
          <cell r="E449">
            <v>0</v>
          </cell>
          <cell r="F449">
            <v>15</v>
          </cell>
          <cell r="G449">
            <v>30</v>
          </cell>
          <cell r="H449">
            <v>42.98</v>
          </cell>
          <cell r="I449">
            <v>39.57</v>
          </cell>
          <cell r="J449">
            <v>11.85</v>
          </cell>
          <cell r="K449">
            <v>0</v>
          </cell>
        </row>
        <row r="450">
          <cell r="D450" t="str">
            <v>wm-60pe2Ex. CoalESI</v>
          </cell>
          <cell r="E450">
            <v>413</v>
          </cell>
          <cell r="F450">
            <v>412.93</v>
          </cell>
          <cell r="G450">
            <v>302.98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D451" t="str">
            <v>wm-60pe2GTCCESI</v>
          </cell>
          <cell r="E451">
            <v>475.16</v>
          </cell>
          <cell r="F451">
            <v>533.7</v>
          </cell>
          <cell r="G451">
            <v>780.15</v>
          </cell>
          <cell r="H451">
            <v>462.14</v>
          </cell>
          <cell r="I451">
            <v>238.53</v>
          </cell>
          <cell r="J451">
            <v>0</v>
          </cell>
          <cell r="K451">
            <v>0</v>
          </cell>
        </row>
        <row r="452">
          <cell r="D452" t="str">
            <v>wm-60pe2GTCC (CO2 capture)ESI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45.72</v>
          </cell>
          <cell r="J452">
            <v>45.72</v>
          </cell>
          <cell r="K452">
            <v>36.6</v>
          </cell>
        </row>
        <row r="453">
          <cell r="D453" t="str">
            <v>wm-60pe2HydroESI</v>
          </cell>
          <cell r="E453">
            <v>18.4</v>
          </cell>
          <cell r="F453">
            <v>25.25</v>
          </cell>
          <cell r="G453">
            <v>25.25</v>
          </cell>
          <cell r="H453">
            <v>25.79</v>
          </cell>
          <cell r="I453">
            <v>19.24</v>
          </cell>
          <cell r="J453">
            <v>16.43</v>
          </cell>
          <cell r="K453">
            <v>16.43</v>
          </cell>
        </row>
        <row r="454">
          <cell r="D454" t="str">
            <v>wm-60pe2Industry CHPESI</v>
          </cell>
          <cell r="E454">
            <v>73</v>
          </cell>
          <cell r="F454">
            <v>120</v>
          </cell>
          <cell r="G454">
            <v>150</v>
          </cell>
          <cell r="H454">
            <v>150</v>
          </cell>
          <cell r="I454">
            <v>140</v>
          </cell>
          <cell r="J454">
            <v>128.07</v>
          </cell>
          <cell r="K454">
            <v>111.73</v>
          </cell>
        </row>
        <row r="455">
          <cell r="D455" t="str">
            <v>wm-60pe2NuclearESI</v>
          </cell>
          <cell r="E455">
            <v>295.87</v>
          </cell>
          <cell r="F455">
            <v>201.19</v>
          </cell>
          <cell r="G455">
            <v>99.26</v>
          </cell>
          <cell r="H455">
            <v>568.71</v>
          </cell>
          <cell r="I455">
            <v>602.63</v>
          </cell>
          <cell r="J455">
            <v>969.67</v>
          </cell>
          <cell r="K455">
            <v>1023.72</v>
          </cell>
        </row>
        <row r="456">
          <cell r="D456" t="str">
            <v>wm-60pe2Offshore windESI</v>
          </cell>
          <cell r="E456">
            <v>0</v>
          </cell>
          <cell r="F456">
            <v>0</v>
          </cell>
          <cell r="G456">
            <v>0</v>
          </cell>
          <cell r="H456">
            <v>137.46</v>
          </cell>
          <cell r="I456">
            <v>220.75</v>
          </cell>
          <cell r="J456">
            <v>140.54</v>
          </cell>
          <cell r="K456">
            <v>195.81</v>
          </cell>
        </row>
        <row r="457">
          <cell r="D457" t="str">
            <v>wm-60pe2Onshore windESI</v>
          </cell>
          <cell r="E457">
            <v>3.4</v>
          </cell>
          <cell r="F457">
            <v>64.34</v>
          </cell>
          <cell r="G457">
            <v>64.34</v>
          </cell>
          <cell r="H457">
            <v>64.34</v>
          </cell>
          <cell r="I457">
            <v>62.01</v>
          </cell>
          <cell r="J457">
            <v>48.93</v>
          </cell>
          <cell r="K457">
            <v>48.67</v>
          </cell>
        </row>
        <row r="458">
          <cell r="D458" t="str">
            <v>wm-60pe2PVESI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26.11</v>
          </cell>
          <cell r="K458">
            <v>52.19</v>
          </cell>
        </row>
        <row r="459">
          <cell r="D459" t="str">
            <v>wm-60pe2WasteESI</v>
          </cell>
          <cell r="E459">
            <v>12.8</v>
          </cell>
          <cell r="F459">
            <v>23.84</v>
          </cell>
          <cell r="G459">
            <v>23.18</v>
          </cell>
          <cell r="H459">
            <v>32.83</v>
          </cell>
          <cell r="I459">
            <v>32.83</v>
          </cell>
          <cell r="J459">
            <v>31.58</v>
          </cell>
          <cell r="K459">
            <v>30.82</v>
          </cell>
        </row>
        <row r="460">
          <cell r="D460" t="str">
            <v>wm-60pe2WaveESI</v>
          </cell>
          <cell r="E460">
            <v>0</v>
          </cell>
          <cell r="F460">
            <v>0</v>
          </cell>
          <cell r="G460">
            <v>0</v>
          </cell>
          <cell r="H460">
            <v>0.52</v>
          </cell>
          <cell r="I460">
            <v>0.87</v>
          </cell>
          <cell r="J460">
            <v>101.46</v>
          </cell>
          <cell r="K460">
            <v>105.96</v>
          </cell>
        </row>
        <row r="461">
          <cell r="D461" t="str">
            <v>WM-70BiomassESI</v>
          </cell>
          <cell r="E461">
            <v>1.51</v>
          </cell>
          <cell r="F461">
            <v>5.87</v>
          </cell>
          <cell r="G461">
            <v>4</v>
          </cell>
          <cell r="H461">
            <v>38.05</v>
          </cell>
          <cell r="I461">
            <v>183.57</v>
          </cell>
          <cell r="J461">
            <v>188.53</v>
          </cell>
          <cell r="K461">
            <v>188.53</v>
          </cell>
        </row>
        <row r="462">
          <cell r="D462" t="str">
            <v>WM-70Domestic CHPESI</v>
          </cell>
          <cell r="E462">
            <v>0</v>
          </cell>
          <cell r="F462">
            <v>15</v>
          </cell>
          <cell r="G462">
            <v>30</v>
          </cell>
          <cell r="H462">
            <v>42.98</v>
          </cell>
          <cell r="I462">
            <v>39.57</v>
          </cell>
          <cell r="J462">
            <v>7.11</v>
          </cell>
          <cell r="K462">
            <v>0</v>
          </cell>
        </row>
        <row r="463">
          <cell r="D463" t="str">
            <v>WM-70Ex. CoalESI</v>
          </cell>
          <cell r="E463">
            <v>413</v>
          </cell>
          <cell r="F463">
            <v>412.93</v>
          </cell>
          <cell r="G463">
            <v>302.98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D464" t="str">
            <v>WM-70GTCCESI</v>
          </cell>
          <cell r="E464">
            <v>475.16</v>
          </cell>
          <cell r="F464">
            <v>533.7</v>
          </cell>
          <cell r="G464">
            <v>779.9</v>
          </cell>
          <cell r="H464">
            <v>453.2</v>
          </cell>
          <cell r="I464">
            <v>0</v>
          </cell>
          <cell r="J464">
            <v>0</v>
          </cell>
          <cell r="K464">
            <v>0</v>
          </cell>
        </row>
        <row r="465">
          <cell r="D465" t="str">
            <v>WM-70GTCC (CO2 capture)ESI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146.82</v>
          </cell>
          <cell r="J465">
            <v>84.67</v>
          </cell>
          <cell r="K465">
            <v>88.57</v>
          </cell>
        </row>
        <row r="466">
          <cell r="D466" t="str">
            <v>WM-70HydroESI</v>
          </cell>
          <cell r="E466">
            <v>18.4</v>
          </cell>
          <cell r="F466">
            <v>25.25</v>
          </cell>
          <cell r="G466">
            <v>25.25</v>
          </cell>
          <cell r="H466">
            <v>25.79</v>
          </cell>
          <cell r="I466">
            <v>16.74</v>
          </cell>
          <cell r="J466">
            <v>16.43</v>
          </cell>
          <cell r="K466">
            <v>16.43</v>
          </cell>
        </row>
        <row r="467">
          <cell r="D467" t="str">
            <v>WM-70Industry CHPESI</v>
          </cell>
          <cell r="E467">
            <v>73</v>
          </cell>
          <cell r="F467">
            <v>120</v>
          </cell>
          <cell r="G467">
            <v>150</v>
          </cell>
          <cell r="H467">
            <v>150</v>
          </cell>
          <cell r="I467">
            <v>140</v>
          </cell>
          <cell r="J467">
            <v>0</v>
          </cell>
          <cell r="K467">
            <v>79.11</v>
          </cell>
        </row>
        <row r="468">
          <cell r="D468" t="str">
            <v>WM-70Industry FC CHPESI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42.58</v>
          </cell>
          <cell r="K468">
            <v>0</v>
          </cell>
        </row>
        <row r="469">
          <cell r="D469" t="str">
            <v>WM-70NuclearESI</v>
          </cell>
          <cell r="E469">
            <v>295.87</v>
          </cell>
          <cell r="F469">
            <v>201.19</v>
          </cell>
          <cell r="G469">
            <v>99.26</v>
          </cell>
          <cell r="H469">
            <v>568.71</v>
          </cell>
          <cell r="I469">
            <v>856.06</v>
          </cell>
          <cell r="J469">
            <v>972.57</v>
          </cell>
          <cell r="K469">
            <v>1013.28</v>
          </cell>
        </row>
        <row r="470">
          <cell r="D470" t="str">
            <v>WM-70Offshore windESI</v>
          </cell>
          <cell r="E470">
            <v>0</v>
          </cell>
          <cell r="F470">
            <v>0</v>
          </cell>
          <cell r="G470">
            <v>0</v>
          </cell>
          <cell r="H470">
            <v>137.46</v>
          </cell>
          <cell r="I470">
            <v>145.35</v>
          </cell>
          <cell r="J470">
            <v>181.61</v>
          </cell>
          <cell r="K470">
            <v>194.38</v>
          </cell>
        </row>
        <row r="471">
          <cell r="D471" t="str">
            <v>WM-70Onshore windESI</v>
          </cell>
          <cell r="E471">
            <v>3.4</v>
          </cell>
          <cell r="F471">
            <v>64.34</v>
          </cell>
          <cell r="G471">
            <v>64.34</v>
          </cell>
          <cell r="H471">
            <v>64.34</v>
          </cell>
          <cell r="I471">
            <v>48.1</v>
          </cell>
          <cell r="J471">
            <v>46.33</v>
          </cell>
          <cell r="K471">
            <v>54.2</v>
          </cell>
        </row>
        <row r="472">
          <cell r="D472" t="str">
            <v>WM-70PVESI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38.14</v>
          </cell>
          <cell r="K472">
            <v>64.23</v>
          </cell>
        </row>
        <row r="473">
          <cell r="D473" t="str">
            <v>WM-70WasteESI</v>
          </cell>
          <cell r="E473">
            <v>12.8</v>
          </cell>
          <cell r="F473">
            <v>23.84</v>
          </cell>
          <cell r="G473">
            <v>23.18</v>
          </cell>
          <cell r="H473">
            <v>32.83</v>
          </cell>
          <cell r="I473">
            <v>32.83</v>
          </cell>
          <cell r="J473">
            <v>32.83</v>
          </cell>
          <cell r="K473">
            <v>30.72</v>
          </cell>
        </row>
        <row r="474">
          <cell r="D474" t="str">
            <v>WM-70WaveESI</v>
          </cell>
          <cell r="E474">
            <v>0</v>
          </cell>
          <cell r="F474">
            <v>0</v>
          </cell>
          <cell r="G474">
            <v>0.23</v>
          </cell>
          <cell r="H474">
            <v>0.52</v>
          </cell>
          <cell r="I474">
            <v>0.79</v>
          </cell>
          <cell r="J474">
            <v>101.98</v>
          </cell>
          <cell r="K474">
            <v>102.16</v>
          </cell>
        </row>
        <row r="475">
          <cell r="D475" t="str">
            <v>wm-70eeBiomassESI</v>
          </cell>
          <cell r="E475">
            <v>1.51</v>
          </cell>
          <cell r="F475">
            <v>5.87</v>
          </cell>
          <cell r="G475">
            <v>5.57</v>
          </cell>
          <cell r="H475">
            <v>174.69</v>
          </cell>
          <cell r="I475">
            <v>174.69</v>
          </cell>
          <cell r="J475">
            <v>194.97</v>
          </cell>
          <cell r="K475">
            <v>194.97</v>
          </cell>
        </row>
        <row r="476">
          <cell r="D476" t="str">
            <v>wm-70eeEx. CoalESI</v>
          </cell>
          <cell r="E476">
            <v>413</v>
          </cell>
          <cell r="F476">
            <v>412.93</v>
          </cell>
          <cell r="G476">
            <v>302.98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D477" t="str">
            <v>wm-70eeGTCCESI</v>
          </cell>
          <cell r="E477">
            <v>475.16</v>
          </cell>
          <cell r="F477">
            <v>602</v>
          </cell>
          <cell r="G477">
            <v>894.92</v>
          </cell>
          <cell r="H477">
            <v>195.55</v>
          </cell>
          <cell r="I477">
            <v>0</v>
          </cell>
          <cell r="J477">
            <v>0</v>
          </cell>
          <cell r="K477">
            <v>0</v>
          </cell>
        </row>
        <row r="478">
          <cell r="D478" t="str">
            <v>wm-70eeGTCC (CO2 capture)ESI</v>
          </cell>
          <cell r="E478">
            <v>0</v>
          </cell>
          <cell r="F478">
            <v>0</v>
          </cell>
          <cell r="G478">
            <v>0</v>
          </cell>
          <cell r="H478">
            <v>108.85</v>
          </cell>
          <cell r="I478">
            <v>122.96</v>
          </cell>
          <cell r="J478">
            <v>14.11</v>
          </cell>
          <cell r="K478">
            <v>125.15</v>
          </cell>
        </row>
        <row r="479">
          <cell r="D479" t="str">
            <v>wm-70eeHydroESI</v>
          </cell>
          <cell r="E479">
            <v>18.4</v>
          </cell>
          <cell r="F479">
            <v>25.25</v>
          </cell>
          <cell r="G479">
            <v>25.25</v>
          </cell>
          <cell r="H479">
            <v>17.83</v>
          </cell>
          <cell r="I479">
            <v>16.74</v>
          </cell>
          <cell r="J479">
            <v>17.05</v>
          </cell>
          <cell r="K479">
            <v>17.05</v>
          </cell>
        </row>
        <row r="480">
          <cell r="D480" t="str">
            <v>wm-70eeIndustry CHPESI</v>
          </cell>
          <cell r="E480">
            <v>73</v>
          </cell>
          <cell r="F480">
            <v>120</v>
          </cell>
          <cell r="G480">
            <v>150</v>
          </cell>
          <cell r="H480">
            <v>150</v>
          </cell>
          <cell r="I480">
            <v>140</v>
          </cell>
          <cell r="J480">
            <v>0</v>
          </cell>
          <cell r="K480">
            <v>0</v>
          </cell>
        </row>
        <row r="481">
          <cell r="D481" t="str">
            <v>wm-70eeIndustry FC CHPESI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116</v>
          </cell>
          <cell r="K481">
            <v>63</v>
          </cell>
        </row>
        <row r="482">
          <cell r="D482" t="str">
            <v>wm-70eeNuclearESI</v>
          </cell>
          <cell r="E482">
            <v>295.87</v>
          </cell>
          <cell r="F482">
            <v>201.19</v>
          </cell>
          <cell r="G482">
            <v>99.26</v>
          </cell>
          <cell r="H482">
            <v>568.71</v>
          </cell>
          <cell r="I482">
            <v>969.46</v>
          </cell>
          <cell r="J482">
            <v>1425.76</v>
          </cell>
          <cell r="K482">
            <v>1425.76</v>
          </cell>
        </row>
        <row r="483">
          <cell r="D483" t="str">
            <v>wm-70eeOffshore windESI</v>
          </cell>
          <cell r="E483">
            <v>0</v>
          </cell>
          <cell r="F483">
            <v>0</v>
          </cell>
          <cell r="G483">
            <v>0</v>
          </cell>
          <cell r="H483">
            <v>134.98</v>
          </cell>
          <cell r="I483">
            <v>145.57</v>
          </cell>
          <cell r="J483">
            <v>172.34</v>
          </cell>
          <cell r="K483">
            <v>190.99</v>
          </cell>
        </row>
        <row r="484">
          <cell r="D484" t="str">
            <v>wm-70eeOnshore windESI</v>
          </cell>
          <cell r="E484">
            <v>3.4</v>
          </cell>
          <cell r="F484">
            <v>64.34</v>
          </cell>
          <cell r="G484">
            <v>64.34</v>
          </cell>
          <cell r="H484">
            <v>64.34</v>
          </cell>
          <cell r="I484">
            <v>53.33</v>
          </cell>
          <cell r="J484">
            <v>51.12</v>
          </cell>
          <cell r="K484">
            <v>52.2</v>
          </cell>
        </row>
        <row r="485">
          <cell r="D485" t="str">
            <v>wm-70eePVESI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49.24</v>
          </cell>
          <cell r="K485">
            <v>75.33</v>
          </cell>
        </row>
        <row r="486">
          <cell r="D486" t="str">
            <v>wm-70eeWasteESI</v>
          </cell>
          <cell r="E486">
            <v>12.8</v>
          </cell>
          <cell r="F486">
            <v>31.43</v>
          </cell>
          <cell r="G486">
            <v>31.99</v>
          </cell>
          <cell r="H486">
            <v>32.83</v>
          </cell>
          <cell r="I486">
            <v>32.83</v>
          </cell>
          <cell r="J486">
            <v>32.83</v>
          </cell>
          <cell r="K486">
            <v>32.83</v>
          </cell>
        </row>
        <row r="487">
          <cell r="D487" t="str">
            <v>wm-70eeWaveESI</v>
          </cell>
          <cell r="E487">
            <v>0</v>
          </cell>
          <cell r="F487">
            <v>0</v>
          </cell>
          <cell r="G487">
            <v>0.23</v>
          </cell>
          <cell r="H487">
            <v>161.31</v>
          </cell>
          <cell r="I487">
            <v>102.16</v>
          </cell>
          <cell r="J487">
            <v>102.24</v>
          </cell>
          <cell r="K487">
            <v>102.24</v>
          </cell>
        </row>
        <row r="488">
          <cell r="D488" t="str">
            <v>wm-eeBiomassESI</v>
          </cell>
          <cell r="E488">
            <v>1.51</v>
          </cell>
          <cell r="F488">
            <v>5.87</v>
          </cell>
          <cell r="G488">
            <v>4</v>
          </cell>
          <cell r="H488">
            <v>5.57</v>
          </cell>
          <cell r="I488">
            <v>175.21</v>
          </cell>
          <cell r="J488">
            <v>175.21</v>
          </cell>
          <cell r="K488">
            <v>175.21</v>
          </cell>
        </row>
        <row r="489">
          <cell r="D489" t="str">
            <v>wm-eeEx. CoalESI</v>
          </cell>
          <cell r="E489">
            <v>413</v>
          </cell>
          <cell r="F489">
            <v>412.93</v>
          </cell>
          <cell r="G489">
            <v>302.98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D490" t="str">
            <v>wm-eeGTCCESI</v>
          </cell>
          <cell r="E490">
            <v>475.16</v>
          </cell>
          <cell r="F490">
            <v>602</v>
          </cell>
          <cell r="G490">
            <v>945.35</v>
          </cell>
          <cell r="H490">
            <v>1415.69</v>
          </cell>
          <cell r="I490">
            <v>1432.76</v>
          </cell>
          <cell r="J490">
            <v>1588.51</v>
          </cell>
          <cell r="K490">
            <v>1771.64</v>
          </cell>
        </row>
        <row r="491">
          <cell r="D491" t="str">
            <v>wm-eeHydroESI</v>
          </cell>
          <cell r="E491">
            <v>18.4</v>
          </cell>
          <cell r="F491">
            <v>25.25</v>
          </cell>
          <cell r="G491">
            <v>25.25</v>
          </cell>
          <cell r="H491">
            <v>25.25</v>
          </cell>
          <cell r="I491">
            <v>25.25</v>
          </cell>
          <cell r="J491">
            <v>25.25</v>
          </cell>
          <cell r="K491">
            <v>25.25</v>
          </cell>
        </row>
        <row r="492">
          <cell r="D492" t="str">
            <v>wm-eeIndustry CHPESI</v>
          </cell>
          <cell r="E492">
            <v>73</v>
          </cell>
          <cell r="F492">
            <v>120</v>
          </cell>
          <cell r="G492">
            <v>150</v>
          </cell>
          <cell r="H492">
            <v>150</v>
          </cell>
          <cell r="I492">
            <v>140</v>
          </cell>
          <cell r="J492">
            <v>130</v>
          </cell>
          <cell r="K492">
            <v>120</v>
          </cell>
        </row>
        <row r="493">
          <cell r="D493" t="str">
            <v>wm-eeNuclearESI</v>
          </cell>
          <cell r="E493">
            <v>295.87</v>
          </cell>
          <cell r="F493">
            <v>201.19</v>
          </cell>
          <cell r="G493">
            <v>99.26</v>
          </cell>
          <cell r="H493">
            <v>32.19</v>
          </cell>
          <cell r="I493">
            <v>0</v>
          </cell>
          <cell r="J493">
            <v>0</v>
          </cell>
          <cell r="K493">
            <v>0</v>
          </cell>
        </row>
        <row r="494">
          <cell r="D494" t="str">
            <v>wm-eeOffshore windESI</v>
          </cell>
          <cell r="E494">
            <v>0</v>
          </cell>
          <cell r="F494">
            <v>0</v>
          </cell>
          <cell r="G494">
            <v>0</v>
          </cell>
          <cell r="H494">
            <v>1.09</v>
          </cell>
          <cell r="I494">
            <v>1.09</v>
          </cell>
          <cell r="J494">
            <v>0</v>
          </cell>
          <cell r="K494">
            <v>0</v>
          </cell>
        </row>
        <row r="495">
          <cell r="D495" t="str">
            <v>wm-eeOnshore windESI</v>
          </cell>
          <cell r="E495">
            <v>3.4</v>
          </cell>
          <cell r="F495">
            <v>64.34</v>
          </cell>
          <cell r="G495">
            <v>64.34</v>
          </cell>
          <cell r="H495">
            <v>64.34</v>
          </cell>
          <cell r="I495">
            <v>64.34</v>
          </cell>
          <cell r="J495">
            <v>64.34</v>
          </cell>
          <cell r="K495">
            <v>64.34</v>
          </cell>
        </row>
        <row r="496">
          <cell r="D496" t="str">
            <v>wm-eeWasteESI</v>
          </cell>
          <cell r="E496">
            <v>12.8</v>
          </cell>
          <cell r="F496">
            <v>31.43</v>
          </cell>
          <cell r="G496">
            <v>23.18</v>
          </cell>
          <cell r="H496">
            <v>32.83</v>
          </cell>
          <cell r="I496">
            <v>23.74</v>
          </cell>
          <cell r="J496">
            <v>23.74</v>
          </cell>
          <cell r="K496">
            <v>23.74</v>
          </cell>
        </row>
        <row r="497">
          <cell r="D497" t="str">
            <v>wm-eeWaveESI</v>
          </cell>
          <cell r="E497">
            <v>0</v>
          </cell>
          <cell r="F497">
            <v>0</v>
          </cell>
          <cell r="G497">
            <v>0</v>
          </cell>
          <cell r="H497">
            <v>0.23</v>
          </cell>
          <cell r="I497">
            <v>0.52</v>
          </cell>
          <cell r="J497">
            <v>0.52</v>
          </cell>
          <cell r="K497">
            <v>0.52</v>
          </cell>
        </row>
        <row r="498">
          <cell r="D498" t="str">
            <v>WM0BiomassESI</v>
          </cell>
          <cell r="E498">
            <v>1.51</v>
          </cell>
          <cell r="F498">
            <v>5.87</v>
          </cell>
          <cell r="G498">
            <v>4</v>
          </cell>
          <cell r="H498">
            <v>5.57</v>
          </cell>
          <cell r="I498">
            <v>175.21</v>
          </cell>
          <cell r="J498">
            <v>175.21</v>
          </cell>
          <cell r="K498">
            <v>175.21</v>
          </cell>
        </row>
        <row r="499">
          <cell r="D499" t="str">
            <v>WM0Domestic CHPESI</v>
          </cell>
          <cell r="E499">
            <v>0</v>
          </cell>
          <cell r="F499">
            <v>15</v>
          </cell>
          <cell r="G499">
            <v>30</v>
          </cell>
          <cell r="H499">
            <v>46.58</v>
          </cell>
          <cell r="I499">
            <v>43.38</v>
          </cell>
          <cell r="J499">
            <v>42.37</v>
          </cell>
          <cell r="K499">
            <v>41.13</v>
          </cell>
        </row>
        <row r="500">
          <cell r="D500" t="str">
            <v>WM0Ex. CoalESI</v>
          </cell>
          <cell r="E500">
            <v>413</v>
          </cell>
          <cell r="F500">
            <v>412.93</v>
          </cell>
          <cell r="G500">
            <v>302.98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D501" t="str">
            <v>WM0GTCCESI</v>
          </cell>
          <cell r="E501">
            <v>475.16</v>
          </cell>
          <cell r="F501">
            <v>534.51</v>
          </cell>
          <cell r="G501">
            <v>781.33</v>
          </cell>
          <cell r="H501">
            <v>1183.65</v>
          </cell>
          <cell r="I501">
            <v>1147.27</v>
          </cell>
          <cell r="J501">
            <v>1260.11</v>
          </cell>
          <cell r="K501">
            <v>1406.88</v>
          </cell>
        </row>
        <row r="502">
          <cell r="D502" t="str">
            <v>WM0HydroESI</v>
          </cell>
          <cell r="E502">
            <v>18.4</v>
          </cell>
          <cell r="F502">
            <v>25.25</v>
          </cell>
          <cell r="G502">
            <v>25.25</v>
          </cell>
          <cell r="H502">
            <v>25.25</v>
          </cell>
          <cell r="I502">
            <v>25.25</v>
          </cell>
          <cell r="J502">
            <v>25.25</v>
          </cell>
          <cell r="K502">
            <v>25.25</v>
          </cell>
        </row>
        <row r="503">
          <cell r="D503" t="str">
            <v>WM0Industry CHPESI</v>
          </cell>
          <cell r="E503">
            <v>73</v>
          </cell>
          <cell r="F503">
            <v>120</v>
          </cell>
          <cell r="G503">
            <v>150</v>
          </cell>
          <cell r="H503">
            <v>150</v>
          </cell>
          <cell r="I503">
            <v>140</v>
          </cell>
          <cell r="J503">
            <v>130</v>
          </cell>
          <cell r="K503">
            <v>120</v>
          </cell>
        </row>
        <row r="504">
          <cell r="D504" t="str">
            <v>WM0NuclearESI</v>
          </cell>
          <cell r="E504">
            <v>295.87</v>
          </cell>
          <cell r="F504">
            <v>201.19</v>
          </cell>
          <cell r="G504">
            <v>99.26</v>
          </cell>
          <cell r="H504">
            <v>32.19</v>
          </cell>
          <cell r="I504">
            <v>0</v>
          </cell>
          <cell r="J504">
            <v>0</v>
          </cell>
          <cell r="K504">
            <v>0</v>
          </cell>
        </row>
        <row r="505">
          <cell r="D505" t="str">
            <v>WM0Offshore windESI</v>
          </cell>
          <cell r="E505">
            <v>0</v>
          </cell>
          <cell r="F505">
            <v>0</v>
          </cell>
          <cell r="G505">
            <v>0</v>
          </cell>
          <cell r="H505">
            <v>1.09</v>
          </cell>
          <cell r="I505">
            <v>1.09</v>
          </cell>
          <cell r="J505">
            <v>0</v>
          </cell>
          <cell r="K505">
            <v>0</v>
          </cell>
        </row>
        <row r="506">
          <cell r="D506" t="str">
            <v>WM0Onshore windESI</v>
          </cell>
          <cell r="E506">
            <v>3.4</v>
          </cell>
          <cell r="F506">
            <v>64.34</v>
          </cell>
          <cell r="G506">
            <v>64.34</v>
          </cell>
          <cell r="H506">
            <v>64.34</v>
          </cell>
          <cell r="I506">
            <v>64.34</v>
          </cell>
          <cell r="J506">
            <v>64.34</v>
          </cell>
          <cell r="K506">
            <v>64.34</v>
          </cell>
        </row>
        <row r="507">
          <cell r="D507" t="str">
            <v>WM0WasteESI</v>
          </cell>
          <cell r="E507">
            <v>12.8</v>
          </cell>
          <cell r="F507">
            <v>23.93</v>
          </cell>
          <cell r="G507">
            <v>23.18</v>
          </cell>
          <cell r="H507">
            <v>32.83</v>
          </cell>
          <cell r="I507">
            <v>23.74</v>
          </cell>
          <cell r="J507">
            <v>23.74</v>
          </cell>
          <cell r="K507">
            <v>23.74</v>
          </cell>
        </row>
        <row r="508">
          <cell r="D508" t="str">
            <v>WM0WaveESI</v>
          </cell>
          <cell r="E508">
            <v>0</v>
          </cell>
          <cell r="F508">
            <v>0</v>
          </cell>
          <cell r="G508">
            <v>0</v>
          </cell>
          <cell r="H508">
            <v>0.23</v>
          </cell>
          <cell r="I508">
            <v>0.52</v>
          </cell>
          <cell r="J508">
            <v>0.52</v>
          </cell>
          <cell r="K508">
            <v>0.52</v>
          </cell>
        </row>
        <row r="509">
          <cell r="D509" t="str">
            <v>wm0pe1BiomassESI</v>
          </cell>
          <cell r="E509">
            <v>1.51</v>
          </cell>
          <cell r="F509">
            <v>5.87</v>
          </cell>
          <cell r="G509">
            <v>44.42</v>
          </cell>
          <cell r="H509">
            <v>58.61</v>
          </cell>
          <cell r="I509">
            <v>160.53</v>
          </cell>
          <cell r="J509">
            <v>173.55</v>
          </cell>
          <cell r="K509">
            <v>175.21</v>
          </cell>
        </row>
        <row r="510">
          <cell r="D510" t="str">
            <v>wm0pe1Coal IGCCESI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73.38</v>
          </cell>
          <cell r="K510">
            <v>431.22</v>
          </cell>
        </row>
        <row r="511">
          <cell r="D511" t="str">
            <v>wm0pe1Domestic CHPESI</v>
          </cell>
          <cell r="E511">
            <v>0</v>
          </cell>
          <cell r="F511">
            <v>15</v>
          </cell>
          <cell r="G511">
            <v>30</v>
          </cell>
          <cell r="H511">
            <v>43.72</v>
          </cell>
          <cell r="I511">
            <v>41.9</v>
          </cell>
          <cell r="J511">
            <v>39.43</v>
          </cell>
          <cell r="K511">
            <v>37.19</v>
          </cell>
        </row>
        <row r="512">
          <cell r="D512" t="str">
            <v>wm0pe1Ex. CoalESI</v>
          </cell>
          <cell r="E512">
            <v>413</v>
          </cell>
          <cell r="F512">
            <v>412.93</v>
          </cell>
          <cell r="G512">
            <v>300.96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D513" t="str">
            <v>wm0pe1GTCCESI</v>
          </cell>
          <cell r="E513">
            <v>475.16</v>
          </cell>
          <cell r="F513">
            <v>533.43</v>
          </cell>
          <cell r="G513">
            <v>494.49</v>
          </cell>
          <cell r="H513">
            <v>462.72</v>
          </cell>
          <cell r="I513">
            <v>516.71</v>
          </cell>
          <cell r="J513">
            <v>555.17</v>
          </cell>
          <cell r="K513">
            <v>537.1</v>
          </cell>
        </row>
        <row r="514">
          <cell r="D514" t="str">
            <v>wm0pe1HydroESI</v>
          </cell>
          <cell r="E514">
            <v>18.4</v>
          </cell>
          <cell r="F514">
            <v>25.25</v>
          </cell>
          <cell r="G514">
            <v>25.79</v>
          </cell>
          <cell r="H514">
            <v>25.79</v>
          </cell>
          <cell r="I514">
            <v>25.79</v>
          </cell>
          <cell r="J514">
            <v>25.79</v>
          </cell>
          <cell r="K514">
            <v>25.79</v>
          </cell>
        </row>
        <row r="515">
          <cell r="D515" t="str">
            <v>wm0pe1Industry CHPESI</v>
          </cell>
          <cell r="E515">
            <v>73</v>
          </cell>
          <cell r="F515">
            <v>120</v>
          </cell>
          <cell r="G515">
            <v>150</v>
          </cell>
          <cell r="H515">
            <v>150</v>
          </cell>
          <cell r="I515">
            <v>140</v>
          </cell>
          <cell r="J515">
            <v>130</v>
          </cell>
          <cell r="K515">
            <v>120</v>
          </cell>
        </row>
        <row r="516">
          <cell r="D516" t="str">
            <v>wm0pe1NuclearESI</v>
          </cell>
          <cell r="E516">
            <v>295.87</v>
          </cell>
          <cell r="F516">
            <v>201.19</v>
          </cell>
          <cell r="G516">
            <v>322.12</v>
          </cell>
          <cell r="H516">
            <v>531.41</v>
          </cell>
          <cell r="I516">
            <v>499.22</v>
          </cell>
          <cell r="J516">
            <v>499.22</v>
          </cell>
          <cell r="K516">
            <v>276.36</v>
          </cell>
        </row>
        <row r="517">
          <cell r="D517" t="str">
            <v>wm0pe1Offshore windESI</v>
          </cell>
          <cell r="E517">
            <v>0</v>
          </cell>
          <cell r="F517">
            <v>0</v>
          </cell>
          <cell r="G517">
            <v>0</v>
          </cell>
          <cell r="H517">
            <v>137.46</v>
          </cell>
          <cell r="I517">
            <v>137.46</v>
          </cell>
          <cell r="J517">
            <v>102.91</v>
          </cell>
          <cell r="K517">
            <v>112.68</v>
          </cell>
        </row>
        <row r="518">
          <cell r="D518" t="str">
            <v>wm0pe1Onshore windESI</v>
          </cell>
          <cell r="E518">
            <v>3.4</v>
          </cell>
          <cell r="F518">
            <v>64.34</v>
          </cell>
          <cell r="G518">
            <v>64.34</v>
          </cell>
          <cell r="H518">
            <v>64.34</v>
          </cell>
          <cell r="I518">
            <v>64.34</v>
          </cell>
          <cell r="J518">
            <v>64.34</v>
          </cell>
          <cell r="K518">
            <v>64.34</v>
          </cell>
        </row>
        <row r="519">
          <cell r="D519" t="str">
            <v>wm0pe1WasteESI</v>
          </cell>
          <cell r="E519">
            <v>12.8</v>
          </cell>
          <cell r="F519">
            <v>23.81</v>
          </cell>
          <cell r="G519">
            <v>31.99</v>
          </cell>
          <cell r="H519">
            <v>32.83</v>
          </cell>
          <cell r="I519">
            <v>23.74</v>
          </cell>
          <cell r="J519">
            <v>32.83</v>
          </cell>
          <cell r="K519">
            <v>32.83</v>
          </cell>
        </row>
        <row r="520">
          <cell r="D520" t="str">
            <v>wm0pe1WaveESI</v>
          </cell>
          <cell r="E520">
            <v>0</v>
          </cell>
          <cell r="F520">
            <v>0</v>
          </cell>
          <cell r="G520">
            <v>0.23</v>
          </cell>
          <cell r="H520">
            <v>0.52</v>
          </cell>
          <cell r="I520">
            <v>0.52</v>
          </cell>
          <cell r="J520">
            <v>0.87</v>
          </cell>
          <cell r="K520">
            <v>0.87</v>
          </cell>
        </row>
        <row r="521">
          <cell r="D521" t="str">
            <v>wm0pe2BiomassESI</v>
          </cell>
          <cell r="E521">
            <v>1.51</v>
          </cell>
          <cell r="F521">
            <v>5.87</v>
          </cell>
          <cell r="G521">
            <v>4</v>
          </cell>
          <cell r="H521">
            <v>63.61</v>
          </cell>
          <cell r="I521">
            <v>176.64</v>
          </cell>
          <cell r="J521">
            <v>180.04</v>
          </cell>
          <cell r="K521">
            <v>180.04</v>
          </cell>
        </row>
        <row r="522">
          <cell r="D522" t="str">
            <v>wm0pe2Coal IGCCESI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33.89</v>
          </cell>
          <cell r="K522">
            <v>240.97</v>
          </cell>
        </row>
        <row r="523">
          <cell r="D523" t="str">
            <v>wm0pe2Domestic CHPESI</v>
          </cell>
          <cell r="E523">
            <v>0</v>
          </cell>
          <cell r="F523">
            <v>15</v>
          </cell>
          <cell r="G523">
            <v>30</v>
          </cell>
          <cell r="H523">
            <v>44.4</v>
          </cell>
          <cell r="I523">
            <v>42.05</v>
          </cell>
          <cell r="J523">
            <v>39.43</v>
          </cell>
          <cell r="K523">
            <v>38.86</v>
          </cell>
        </row>
        <row r="524">
          <cell r="D524" t="str">
            <v>wm0pe2Ex. CoalESI</v>
          </cell>
          <cell r="E524">
            <v>413</v>
          </cell>
          <cell r="F524">
            <v>412.93</v>
          </cell>
          <cell r="G524">
            <v>302.98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D525" t="str">
            <v>wm0pe2GTCCESI</v>
          </cell>
          <cell r="E525">
            <v>475.16</v>
          </cell>
          <cell r="F525">
            <v>533.7</v>
          </cell>
          <cell r="G525">
            <v>780.51</v>
          </cell>
          <cell r="H525">
            <v>972.29</v>
          </cell>
          <cell r="I525">
            <v>988.03</v>
          </cell>
          <cell r="J525">
            <v>1097.01</v>
          </cell>
          <cell r="K525">
            <v>1026.59</v>
          </cell>
        </row>
        <row r="526">
          <cell r="D526" t="str">
            <v>wm0pe2HydroESI</v>
          </cell>
          <cell r="E526">
            <v>18.4</v>
          </cell>
          <cell r="F526">
            <v>25.25</v>
          </cell>
          <cell r="G526">
            <v>25.25</v>
          </cell>
          <cell r="H526">
            <v>25.79</v>
          </cell>
          <cell r="I526">
            <v>25.79</v>
          </cell>
          <cell r="J526">
            <v>25.79</v>
          </cell>
          <cell r="K526">
            <v>25.79</v>
          </cell>
        </row>
        <row r="527">
          <cell r="D527" t="str">
            <v>wm0pe2Industry CHPESI</v>
          </cell>
          <cell r="E527">
            <v>73</v>
          </cell>
          <cell r="F527">
            <v>120</v>
          </cell>
          <cell r="G527">
            <v>150</v>
          </cell>
          <cell r="H527">
            <v>150</v>
          </cell>
          <cell r="I527">
            <v>140</v>
          </cell>
          <cell r="J527">
            <v>130</v>
          </cell>
          <cell r="K527">
            <v>120</v>
          </cell>
        </row>
        <row r="528">
          <cell r="D528" t="str">
            <v>wm0pe2NuclearESI</v>
          </cell>
          <cell r="E528">
            <v>295.87</v>
          </cell>
          <cell r="F528">
            <v>201.19</v>
          </cell>
          <cell r="G528">
            <v>99.26</v>
          </cell>
          <cell r="H528">
            <v>44.49</v>
          </cell>
          <cell r="I528">
            <v>12.3</v>
          </cell>
          <cell r="J528">
            <v>12.3</v>
          </cell>
          <cell r="K528">
            <v>12.3</v>
          </cell>
        </row>
        <row r="529">
          <cell r="D529" t="str">
            <v>wm0pe2Offshore windESI</v>
          </cell>
          <cell r="E529">
            <v>0</v>
          </cell>
          <cell r="F529">
            <v>0</v>
          </cell>
          <cell r="G529">
            <v>0</v>
          </cell>
          <cell r="H529">
            <v>137.46</v>
          </cell>
          <cell r="I529">
            <v>137.46</v>
          </cell>
          <cell r="J529">
            <v>102.91</v>
          </cell>
          <cell r="K529">
            <v>112.68</v>
          </cell>
        </row>
        <row r="530">
          <cell r="D530" t="str">
            <v>wm0pe2Onshore windESI</v>
          </cell>
          <cell r="E530">
            <v>3.4</v>
          </cell>
          <cell r="F530">
            <v>64.34</v>
          </cell>
          <cell r="G530">
            <v>64.34</v>
          </cell>
          <cell r="H530">
            <v>64.34</v>
          </cell>
          <cell r="I530">
            <v>64.34</v>
          </cell>
          <cell r="J530">
            <v>64.34</v>
          </cell>
          <cell r="K530">
            <v>64.34</v>
          </cell>
        </row>
        <row r="531">
          <cell r="D531" t="str">
            <v>wm0pe2WasteESI</v>
          </cell>
          <cell r="E531">
            <v>12.8</v>
          </cell>
          <cell r="F531">
            <v>23.84</v>
          </cell>
          <cell r="G531">
            <v>23.18</v>
          </cell>
          <cell r="H531">
            <v>32.83</v>
          </cell>
          <cell r="I531">
            <v>32.3</v>
          </cell>
          <cell r="J531">
            <v>32.83</v>
          </cell>
          <cell r="K531">
            <v>32.83</v>
          </cell>
        </row>
        <row r="532">
          <cell r="D532" t="str">
            <v>wm0pe2WaveESI</v>
          </cell>
          <cell r="E532">
            <v>0</v>
          </cell>
          <cell r="F532">
            <v>0</v>
          </cell>
          <cell r="G532">
            <v>0</v>
          </cell>
          <cell r="H532">
            <v>0.52</v>
          </cell>
          <cell r="I532">
            <v>0.52</v>
          </cell>
          <cell r="J532">
            <v>0.87</v>
          </cell>
          <cell r="K532">
            <v>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2 emissions calculations "/>
      <sheetName val="Graph 1- S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3">
      <selection activeCell="E60" sqref="E60"/>
    </sheetView>
  </sheetViews>
  <sheetFormatPr defaultColWidth="9.140625" defaultRowHeight="12.75"/>
  <cols>
    <col min="1" max="1" width="65.7109375" style="0" bestFit="1" customWidth="1"/>
    <col min="2" max="2" width="10.28125" style="0" bestFit="1" customWidth="1"/>
    <col min="5" max="5" width="10.7109375" style="0" customWidth="1"/>
  </cols>
  <sheetData>
    <row r="1" ht="15.75">
      <c r="A1" s="1" t="s">
        <v>0</v>
      </c>
    </row>
    <row r="2" ht="12.75">
      <c r="A2" s="2" t="s">
        <v>1</v>
      </c>
    </row>
    <row r="4" ht="12.75">
      <c r="A4" s="3" t="s">
        <v>2</v>
      </c>
    </row>
    <row r="5" spans="2:14" ht="12.75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  <c r="N5">
        <v>2002</v>
      </c>
    </row>
    <row r="6" spans="1:14" ht="12.75">
      <c r="A6" t="str">
        <f>A1&amp;" emissions from public electricity plant (MtC)"</f>
        <v>CO2 emissions emissions from public electricity plant (MtC)</v>
      </c>
      <c r="B6">
        <f>VLOOKUP("CO2_"&amp;$A$2,'[1]ETC emissions data'!$A$3:$V$414,'CO2 emissions calculations'!B5-1980,0)/1000000</f>
        <v>940.2397930233185</v>
      </c>
      <c r="C6">
        <f>VLOOKUP("CO2_"&amp;$A$2,'[1]ETC emissions data'!$A$3:$V$414,'CO2 emissions calculations'!C5-1980,0)/1000000</f>
        <v>950.6968163022049</v>
      </c>
      <c r="D6">
        <f>VLOOKUP("CO2_"&amp;$A$2,'[1]ETC emissions data'!$A$3:$V$414,'CO2 emissions calculations'!D5-1980,0)/1000000</f>
        <v>923.7346631409182</v>
      </c>
      <c r="E6">
        <f>VLOOKUP("CO2_"&amp;$A$2,'[1]ETC emissions data'!$A$3:$V$414,'CO2 emissions calculations'!E5-1980,0)/1000000</f>
        <v>876.001663573801</v>
      </c>
      <c r="F6">
        <f>VLOOKUP("CO2_"&amp;$A$2,'[1]ETC emissions data'!$A$3:$V$414,'CO2 emissions calculations'!F5-1980,0)/1000000</f>
        <v>882.3067865242397</v>
      </c>
      <c r="G6">
        <f>VLOOKUP("CO2_"&amp;$A$2,'[1]ETC emissions data'!$A$3:$V$414,'CO2 emissions calculations'!G5-1980,0)/1000000</f>
        <v>890.6504469861796</v>
      </c>
      <c r="H6">
        <f>VLOOKUP("CO2_"&amp;$A$2,'[1]ETC emissions data'!$A$3:$V$414,'CO2 emissions calculations'!H5-1980,0)/1000000</f>
        <v>906.275978116867</v>
      </c>
      <c r="I6">
        <f>VLOOKUP("CO2_"&amp;$A$2,'[1]ETC emissions data'!$A$3:$V$414,'CO2 emissions calculations'!I5-1980,0)/1000000</f>
        <v>868.3202606303064</v>
      </c>
      <c r="J6">
        <f>VLOOKUP("CO2_"&amp;$A$2,'[1]ETC emissions data'!$A$3:$V$414,'CO2 emissions calculations'!J5-1980,0)/1000000</f>
        <v>891.2747946002901</v>
      </c>
      <c r="K6">
        <f>VLOOKUP("CO2_"&amp;$A$2,'[1]ETC emissions data'!$A$3:$V$414,'CO2 emissions calculations'!K5-1980,0)/1000000</f>
        <v>877.0059929531944</v>
      </c>
      <c r="L6">
        <f>VLOOKUP("CO2_"&amp;$A$2,'[1]ETC emissions data'!$A$3:$V$414,'CO2 emissions calculations'!L5-1980,0)/1000000</f>
        <v>922.848372635383</v>
      </c>
      <c r="M6">
        <f>VLOOKUP("CO2_"&amp;$A$2,'[1]ETC emissions data'!$A$3:$V$414,'CO2 emissions calculations'!M5-1980,0)/1000000</f>
        <v>931.3492884281484</v>
      </c>
      <c r="N6">
        <f>VLOOKUP("CO2_"&amp;$A$2,'[1]ETC emissions data'!$A$3:$V$414,'CO2 emissions calculations'!N5-1980,0)/1000000</f>
        <v>964.8954645495002</v>
      </c>
    </row>
    <row r="8" spans="1:14" ht="12.75">
      <c r="A8" t="s">
        <v>3</v>
      </c>
      <c r="B8">
        <f>VLOOKUP($A$2,'[1]Input - all prods pub therm plt'!$B$4:$P$22,'CO2 emissions calculations'!B$5-1988,0)</f>
        <v>229076</v>
      </c>
      <c r="C8">
        <f>VLOOKUP($A$2,'[1]Input - all prods pub therm plt'!$B$4:$P$22,'CO2 emissions calculations'!C$5-1988,0)</f>
        <v>232951</v>
      </c>
      <c r="D8">
        <f>VLOOKUP($A$2,'[1]Input - all prods pub therm plt'!$B$4:$P$22,'CO2 emissions calculations'!D$5-1988,0)</f>
        <v>229699</v>
      </c>
      <c r="E8">
        <f>VLOOKUP($A$2,'[1]Input - all prods pub therm plt'!$B$4:$P$22,'CO2 emissions calculations'!E$5-1988,0)</f>
        <v>217491</v>
      </c>
      <c r="F8">
        <f>VLOOKUP($A$2,'[1]Input - all prods pub therm plt'!$B$4:$P$22,'CO2 emissions calculations'!F$5-1988,0)</f>
        <v>222533</v>
      </c>
      <c r="G8">
        <f>VLOOKUP($A$2,'[1]Input - all prods pub therm plt'!$B$4:$P$22,'CO2 emissions calculations'!G$5-1988,0)</f>
        <v>233030</v>
      </c>
      <c r="H8">
        <f>VLOOKUP($A$2,'[1]Input - all prods pub therm plt'!$B$4:$P$22,'CO2 emissions calculations'!H$5-1988,0)</f>
        <v>240938</v>
      </c>
      <c r="I8">
        <f>VLOOKUP($A$2,'[1]Input - all prods pub therm plt'!$B$4:$P$22,'CO2 emissions calculations'!I$5-1988,0)</f>
        <v>232303</v>
      </c>
      <c r="J8">
        <f>VLOOKUP($A$2,'[1]Input - all prods pub therm plt'!$B$4:$P$22,'CO2 emissions calculations'!J$5-1988,0)</f>
        <v>240699</v>
      </c>
      <c r="K8">
        <f>VLOOKUP($A$2,'[1]Input - all prods pub therm plt'!$B$4:$P$22,'CO2 emissions calculations'!K$5-1988,0)</f>
        <v>243004</v>
      </c>
      <c r="L8">
        <f>VLOOKUP($A$2,'[1]Input - all prods pub therm plt'!$B$4:$P$22,'CO2 emissions calculations'!L$5-1988,0)</f>
        <v>256984</v>
      </c>
      <c r="M8">
        <f>VLOOKUP($A$2,'[1]Input - all prods pub therm plt'!$B$4:$P$22,'CO2 emissions calculations'!M$5-1988,0)</f>
        <v>269329</v>
      </c>
      <c r="N8">
        <f>VLOOKUP($A$2,'[1]Input - all prods pub therm plt'!$B$4:$P$22,'CO2 emissions calculations'!N$5-1988,0)</f>
        <v>278863</v>
      </c>
    </row>
    <row r="9" spans="1:14" ht="12.75">
      <c r="A9" t="s">
        <v>4</v>
      </c>
      <c r="B9">
        <f>VLOOKUP($A$2,'[1]Input - renewables pub therm pl'!$B$4:$P$22,'CO2 emissions calculations'!B$5-1988,0)</f>
        <v>4760</v>
      </c>
      <c r="C9">
        <f>VLOOKUP($A$2,'[1]Input - renewables pub therm pl'!$B$4:$P$22,'CO2 emissions calculations'!C$5-1988,0)</f>
        <v>4844</v>
      </c>
      <c r="D9">
        <f>VLOOKUP($A$2,'[1]Input - renewables pub therm pl'!$B$4:$P$22,'CO2 emissions calculations'!D$5-1988,0)</f>
        <v>5262</v>
      </c>
      <c r="E9">
        <f>VLOOKUP($A$2,'[1]Input - renewables pub therm pl'!$B$4:$P$22,'CO2 emissions calculations'!E$5-1988,0)</f>
        <v>5701</v>
      </c>
      <c r="F9">
        <f>VLOOKUP($A$2,'[1]Input - renewables pub therm pl'!$B$4:$P$22,'CO2 emissions calculations'!F$5-1988,0)</f>
        <v>5811</v>
      </c>
      <c r="G9">
        <f>VLOOKUP($A$2,'[1]Input - renewables pub therm pl'!$B$4:$P$22,'CO2 emissions calculations'!G$5-1988,0)</f>
        <v>6366</v>
      </c>
      <c r="H9">
        <f>VLOOKUP($A$2,'[1]Input - renewables pub therm pl'!$B$4:$P$22,'CO2 emissions calculations'!H$5-1988,0)</f>
        <v>7086</v>
      </c>
      <c r="I9">
        <f>VLOOKUP($A$2,'[1]Input - renewables pub therm pl'!$B$4:$P$22,'CO2 emissions calculations'!I$5-1988,0)</f>
        <v>7384</v>
      </c>
      <c r="J9">
        <f>VLOOKUP($A$2,'[1]Input - renewables pub therm pl'!$B$4:$P$22,'CO2 emissions calculations'!J$5-1988,0)</f>
        <v>7880</v>
      </c>
      <c r="K9">
        <f>VLOOKUP($A$2,'[1]Input - renewables pub therm pl'!$B$4:$P$22,'CO2 emissions calculations'!K$5-1988,0)</f>
        <v>8711</v>
      </c>
      <c r="L9">
        <f>VLOOKUP($A$2,'[1]Input - renewables pub therm pl'!$B$4:$P$22,'CO2 emissions calculations'!L$5-1988,0)</f>
        <v>8818</v>
      </c>
      <c r="M9">
        <f>VLOOKUP($A$2,'[1]Input - renewables pub therm pl'!$B$4:$P$22,'CO2 emissions calculations'!M$5-1988,0)</f>
        <v>8659</v>
      </c>
      <c r="N9">
        <f>VLOOKUP($A$2,'[1]Input - renewables pub therm pl'!$B$4:$P$22,'CO2 emissions calculations'!N$5-1988,0)</f>
        <v>9916</v>
      </c>
    </row>
    <row r="10" spans="1:14" ht="12.75">
      <c r="A10" t="s">
        <v>5</v>
      </c>
      <c r="B10">
        <f>VLOOKUP($A$2,'[1]Input - all prod all therm pl'!$B$4:$P$22,'CO2 emissions calculations'!B$5-1988,0)</f>
        <v>268340</v>
      </c>
      <c r="C10">
        <f>VLOOKUP($A$2,'[1]Input - all prod all therm pl'!$B$4:$P$22,'CO2 emissions calculations'!C$5-1988,0)</f>
        <v>273063</v>
      </c>
      <c r="D10">
        <f>VLOOKUP($A$2,'[1]Input - all prod all therm pl'!$B$4:$P$22,'CO2 emissions calculations'!D$5-1988,0)</f>
        <v>268775</v>
      </c>
      <c r="E10">
        <f>VLOOKUP($A$2,'[1]Input - all prod all therm pl'!$B$4:$P$22,'CO2 emissions calculations'!E$5-1988,0)</f>
        <v>258127</v>
      </c>
      <c r="F10">
        <f>VLOOKUP($A$2,'[1]Input - all prod all therm pl'!$B$4:$P$22,'CO2 emissions calculations'!F$5-1988,0)</f>
        <v>262332</v>
      </c>
      <c r="G10">
        <f>VLOOKUP($A$2,'[1]Input - all prod all therm pl'!$B$4:$P$22,'CO2 emissions calculations'!G$5-1988,0)</f>
        <v>272515</v>
      </c>
      <c r="H10">
        <f>VLOOKUP($A$2,'[1]Input - all prod all therm pl'!$B$4:$P$22,'CO2 emissions calculations'!H$5-1988,0)</f>
        <v>281186</v>
      </c>
      <c r="I10">
        <f>VLOOKUP($A$2,'[1]Input - all prod all therm pl'!$B$4:$P$22,'CO2 emissions calculations'!I$5-1988,0)</f>
        <v>275177</v>
      </c>
      <c r="J10">
        <f>VLOOKUP($A$2,'[1]Input - all prod all therm pl'!$B$4:$P$22,'CO2 emissions calculations'!J$5-1988,0)</f>
        <v>285366</v>
      </c>
      <c r="K10">
        <f>VLOOKUP($A$2,'[1]Input - all prod all therm pl'!$B$4:$P$22,'CO2 emissions calculations'!K$5-1988,0)</f>
        <v>288964</v>
      </c>
      <c r="L10">
        <f>VLOOKUP($A$2,'[1]Input - all prod all therm pl'!$B$4:$P$22,'CO2 emissions calculations'!L$5-1988,0)</f>
        <v>298172</v>
      </c>
      <c r="M10">
        <f>VLOOKUP($A$2,'[1]Input - all prod all therm pl'!$B$4:$P$22,'CO2 emissions calculations'!M$5-1988,0)</f>
        <v>300552</v>
      </c>
      <c r="N10">
        <f>VLOOKUP($A$2,'[1]Input - all prod all therm pl'!$B$4:$P$22,'CO2 emissions calculations'!N$5-1988,0)</f>
        <v>313064</v>
      </c>
    </row>
    <row r="11" spans="1:14" ht="12.75">
      <c r="A11" t="s">
        <v>6</v>
      </c>
      <c r="B11">
        <f>VLOOKUP($A$2,'[1]Input - renew all therm pl'!$B$4:$P$22,'CO2 emissions calculations'!B$5-1988,0)</f>
        <v>7259</v>
      </c>
      <c r="C11">
        <f>VLOOKUP($A$2,'[1]Input - renew all therm pl'!$B$4:$P$22,'CO2 emissions calculations'!C$5-1988,0)</f>
        <v>7562</v>
      </c>
      <c r="D11">
        <f>VLOOKUP($A$2,'[1]Input - renew all therm pl'!$B$4:$P$22,'CO2 emissions calculations'!D$5-1988,0)</f>
        <v>8500</v>
      </c>
      <c r="E11">
        <f>VLOOKUP($A$2,'[1]Input - renew all therm pl'!$B$4:$P$22,'CO2 emissions calculations'!E$5-1988,0)</f>
        <v>9255</v>
      </c>
      <c r="F11">
        <f>VLOOKUP($A$2,'[1]Input - renew all therm pl'!$B$4:$P$22,'CO2 emissions calculations'!F$5-1988,0)</f>
        <v>9672</v>
      </c>
      <c r="G11">
        <f>VLOOKUP($A$2,'[1]Input - renew all therm pl'!$B$4:$P$22,'CO2 emissions calculations'!G$5-1988,0)</f>
        <v>11262</v>
      </c>
      <c r="H11">
        <f>VLOOKUP($A$2,'[1]Input - renew all therm pl'!$B$4:$P$22,'CO2 emissions calculations'!H$5-1988,0)</f>
        <v>12539</v>
      </c>
      <c r="I11">
        <f>VLOOKUP($A$2,'[1]Input - renew all therm pl'!$B$4:$P$22,'CO2 emissions calculations'!I$5-1988,0)</f>
        <v>13265</v>
      </c>
      <c r="J11">
        <f>VLOOKUP($A$2,'[1]Input - renew all therm pl'!$B$4:$P$22,'CO2 emissions calculations'!J$5-1988,0)</f>
        <v>14135</v>
      </c>
      <c r="K11">
        <f>VLOOKUP($A$2,'[1]Input - renew all therm pl'!$B$4:$P$22,'CO2 emissions calculations'!K$5-1988,0)</f>
        <v>15327</v>
      </c>
      <c r="L11">
        <f>VLOOKUP($A$2,'[1]Input - renew all therm pl'!$B$4:$P$22,'CO2 emissions calculations'!L$5-1988,0)</f>
        <v>15538</v>
      </c>
      <c r="M11">
        <f>VLOOKUP($A$2,'[1]Input - renew all therm pl'!$B$4:$P$22,'CO2 emissions calculations'!M$5-1988,0)</f>
        <v>16102</v>
      </c>
      <c r="N11">
        <f>VLOOKUP($A$2,'[1]Input - renew all therm pl'!$B$4:$P$22,'CO2 emissions calculations'!N$5-1988,0)</f>
        <v>17754</v>
      </c>
    </row>
    <row r="12" spans="1:14" ht="12.75">
      <c r="A12" t="s">
        <v>7</v>
      </c>
      <c r="B12">
        <f>VLOOKUP($A$2,'[1]Input - biomass pub therm'!$B$4:$M$22,'CO2 emissions calculations'!B$5-1988,0)</f>
        <v>1987</v>
      </c>
      <c r="C12">
        <f>VLOOKUP($A$2,'[1]Input - biomass pub therm'!$B$4:$M$22,'CO2 emissions calculations'!C$5-1988,0)</f>
        <v>2104</v>
      </c>
      <c r="D12">
        <f>VLOOKUP($A$2,'[1]Input - biomass pub therm'!$B$4:$M$22,'CO2 emissions calculations'!D$5-1988,0)</f>
        <v>2283</v>
      </c>
      <c r="E12">
        <f>VLOOKUP($A$2,'[1]Input - biomass pub therm'!$B$4:$M$22,'CO2 emissions calculations'!E$5-1988,0)</f>
        <v>2543</v>
      </c>
      <c r="F12">
        <f>VLOOKUP($A$2,'[1]Input - biomass pub therm'!$B$4:$M$22,'CO2 emissions calculations'!F$5-1988,0)</f>
        <v>2836</v>
      </c>
      <c r="G12">
        <f>VLOOKUP($A$2,'[1]Input - biomass pub therm'!$B$4:$M$22,'CO2 emissions calculations'!G$5-1988,0)</f>
        <v>3374</v>
      </c>
      <c r="H12">
        <f>VLOOKUP($A$2,'[1]Input - biomass pub therm'!$B$4:$M$22,'CO2 emissions calculations'!H$5-1988,0)</f>
        <v>3810</v>
      </c>
      <c r="I12">
        <f>VLOOKUP($A$2,'[1]Input - biomass pub therm'!$B$4:$M$22,'CO2 emissions calculations'!I$5-1988,0)</f>
        <v>3982</v>
      </c>
      <c r="J12">
        <f>VLOOKUP($A$2,'[1]Input - biomass pub therm'!$B$4:$M$22,'CO2 emissions calculations'!J$5-1988,0)</f>
        <v>4206</v>
      </c>
      <c r="K12">
        <f>VLOOKUP($A$2,'[1]Input - biomass pub therm'!$B$4:$M$22,'CO2 emissions calculations'!K$5-1988,0)</f>
        <v>4855</v>
      </c>
      <c r="L12">
        <f>VLOOKUP($A$2,'[1]Input - biomass pub therm'!$B$4:$M$22,'CO2 emissions calculations'!L$5-1988,0)</f>
        <v>5879</v>
      </c>
      <c r="M12">
        <f>VLOOKUP($A$2,'[1]Input - biomass pub therm'!$B$4:$P$22,'CO2 emissions calculations'!M$5-1988,0)</f>
        <v>5624</v>
      </c>
      <c r="N12">
        <f>VLOOKUP($A$2,'[1]Input - biomass pub therm'!$B$4:$P$22,'CO2 emissions calculations'!N$5-1988,0)</f>
        <v>6609</v>
      </c>
    </row>
    <row r="13" spans="1:14" ht="12.75">
      <c r="A13" t="s">
        <v>8</v>
      </c>
      <c r="B13">
        <f>VLOOKUP($A$2,'[1]Input - biomass all therm'!$B$4:$M$22,'CO2 emissions calculations'!B$5-1988,0)</f>
        <v>4485</v>
      </c>
      <c r="C13">
        <f>VLOOKUP($A$2,'[1]Input - biomass all therm'!$B$4:$M$22,'CO2 emissions calculations'!C$5-1988,0)</f>
        <v>4822</v>
      </c>
      <c r="D13">
        <f>VLOOKUP($A$2,'[1]Input - biomass all therm'!$B$4:$M$22,'CO2 emissions calculations'!D$5-1988,0)</f>
        <v>5522</v>
      </c>
      <c r="E13">
        <f>VLOOKUP($A$2,'[1]Input - biomass all therm'!$B$4:$M$22,'CO2 emissions calculations'!E$5-1988,0)</f>
        <v>6098</v>
      </c>
      <c r="F13">
        <f>VLOOKUP($A$2,'[1]Input - biomass all therm'!$B$4:$M$22,'CO2 emissions calculations'!F$5-1988,0)</f>
        <v>6696</v>
      </c>
      <c r="G13">
        <f>VLOOKUP($A$2,'[1]Input - biomass all therm'!$B$4:$M$22,'CO2 emissions calculations'!G$5-1988,0)</f>
        <v>8271</v>
      </c>
      <c r="H13">
        <f>VLOOKUP($A$2,'[1]Input - biomass all therm'!$B$4:$M$22,'CO2 emissions calculations'!H$5-1988,0)</f>
        <v>9262</v>
      </c>
      <c r="I13">
        <f>VLOOKUP($A$2,'[1]Input - biomass all therm'!$B$4:$M$22,'CO2 emissions calculations'!I$5-1988,0)</f>
        <v>9862</v>
      </c>
      <c r="J13">
        <f>VLOOKUP($A$2,'[1]Input - biomass all therm'!$B$4:$M$22,'CO2 emissions calculations'!J$5-1988,0)</f>
        <v>10460</v>
      </c>
      <c r="K13">
        <f>VLOOKUP($A$2,'[1]Input - biomass all therm'!$B$4:$M$22,'CO2 emissions calculations'!K$5-1988,0)</f>
        <v>11471</v>
      </c>
      <c r="L13">
        <f>VLOOKUP($A$2,'[1]Input - biomass all therm'!$B$4:$M$22,'CO2 emissions calculations'!L$5-1988,0)</f>
        <v>12599</v>
      </c>
      <c r="M13">
        <f>VLOOKUP($A$2,'[1]Input - biomass all therm'!$B$4:$P$22,'CO2 emissions calculations'!M$5-1988,0)</f>
        <v>13066</v>
      </c>
      <c r="N13">
        <f>VLOOKUP($A$2,'[1]Input - biomass all therm'!$B$4:$P$22,'CO2 emissions calculations'!N$5-1988,0)</f>
        <v>14447</v>
      </c>
    </row>
    <row r="15" spans="1:14" ht="12.75">
      <c r="A15" t="s">
        <v>9</v>
      </c>
      <c r="B15">
        <f>VLOOKUP($A$2,'[1]Output - all therm power pl'!$B$4:$M$22,'CO2 emissions calculations'!B$5-1988,0)</f>
        <v>104707</v>
      </c>
      <c r="C15">
        <f>VLOOKUP($A$2,'[1]Output - all therm power pl'!$B$4:$M$22,'CO2 emissions calculations'!C$5-1988,0)</f>
        <v>107555</v>
      </c>
      <c r="D15">
        <f>VLOOKUP($A$2,'[1]Output - all therm power pl'!$B$4:$M$22,'CO2 emissions calculations'!D$5-1988,0)</f>
        <v>105378</v>
      </c>
      <c r="E15">
        <f>VLOOKUP($A$2,'[1]Output - all therm power pl'!$B$4:$M$22,'CO2 emissions calculations'!E$5-1988,0)</f>
        <v>102946</v>
      </c>
      <c r="F15">
        <f>VLOOKUP($A$2,'[1]Output - all therm power pl'!$B$4:$M$22,'CO2 emissions calculations'!F$5-1988,0)</f>
        <v>106211</v>
      </c>
      <c r="G15">
        <f>VLOOKUP($A$2,'[1]Output - all therm power pl'!$B$4:$M$22,'CO2 emissions calculations'!G$5-1988,0)</f>
        <v>118682</v>
      </c>
      <c r="H15">
        <f>VLOOKUP($A$2,'[1]Output - all therm power pl'!$B$4:$M$22,'CO2 emissions calculations'!H$5-1988,0)</f>
        <v>124134</v>
      </c>
      <c r="I15">
        <f>VLOOKUP($A$2,'[1]Output - all therm power pl'!$B$4:$M$22,'CO2 emissions calculations'!I$5-1988,0)</f>
        <v>123862</v>
      </c>
      <c r="J15">
        <f>VLOOKUP($A$2,'[1]Output - all therm power pl'!$B$4:$M$22,'CO2 emissions calculations'!J$5-1988,0)</f>
        <v>129105</v>
      </c>
      <c r="K15">
        <f>VLOOKUP($A$2,'[1]Output - all therm power pl'!$B$4:$M$22,'CO2 emissions calculations'!K$5-1988,0)</f>
        <v>131499</v>
      </c>
      <c r="L15">
        <f>VLOOKUP($A$2,'[1]Output - all therm power pl'!$B$4:$M$22,'CO2 emissions calculations'!L$5-1988,0)</f>
        <v>128346</v>
      </c>
      <c r="M15">
        <f>VLOOKUP($A$2,'[1]Output - all therm power pl'!$B$4:$P$22,'CO2 emissions calculations'!M$5-1988,0)</f>
        <v>130704</v>
      </c>
      <c r="N15">
        <f>VLOOKUP($A$2,'[1]Output - all therm power pl'!$B$4:$P$22,'CO2 emissions calculations'!N$5-1988,0)</f>
        <v>135481</v>
      </c>
    </row>
    <row r="16" spans="1:14" ht="12.75">
      <c r="A16" t="s">
        <v>10</v>
      </c>
      <c r="B16">
        <f>VLOOKUP($A$2,'[1]Output - pub therm power plants'!$B$4:$P$22,'CO2 emissions calculations'!B$5-1988,0)</f>
        <v>89574</v>
      </c>
      <c r="C16">
        <f>VLOOKUP($A$2,'[1]Output - pub therm power plants'!$B$4:$P$22,'CO2 emissions calculations'!C$5-1988,0)</f>
        <v>92291</v>
      </c>
      <c r="D16">
        <f>VLOOKUP($A$2,'[1]Output - pub therm power plants'!$B$4:$P$22,'CO2 emissions calculations'!D$5-1988,0)</f>
        <v>90254</v>
      </c>
      <c r="E16">
        <f>VLOOKUP($A$2,'[1]Output - pub therm power plants'!$B$4:$P$22,'CO2 emissions calculations'!E$5-1988,0)</f>
        <v>87400</v>
      </c>
      <c r="F16">
        <f>VLOOKUP($A$2,'[1]Output - pub therm power plants'!$B$4:$P$22,'CO2 emissions calculations'!F$5-1988,0)</f>
        <v>90515</v>
      </c>
      <c r="G16">
        <f>VLOOKUP($A$2,'[1]Output - pub therm power plants'!$B$4:$P$22,'CO2 emissions calculations'!G$5-1988,0)</f>
        <v>101944</v>
      </c>
      <c r="H16">
        <f>VLOOKUP($A$2,'[1]Output - pub therm power plants'!$B$4:$P$22,'CO2 emissions calculations'!H$5-1988,0)</f>
        <v>106594</v>
      </c>
      <c r="I16">
        <f>VLOOKUP($A$2,'[1]Output - pub therm power plants'!$B$4:$P$22,'CO2 emissions calculations'!I$5-1988,0)</f>
        <v>104717</v>
      </c>
      <c r="J16">
        <f>VLOOKUP($A$2,'[1]Output - pub therm power plants'!$B$4:$P$22,'CO2 emissions calculations'!J$5-1988,0)</f>
        <v>108583</v>
      </c>
      <c r="K16">
        <f>VLOOKUP($A$2,'[1]Output - pub therm power plants'!$B$4:$P$22,'CO2 emissions calculations'!K$5-1988,0)</f>
        <v>109895</v>
      </c>
      <c r="L16">
        <f>VLOOKUP($A$2,'[1]Output - pub therm power plants'!$B$4:$P$22,'CO2 emissions calculations'!L$5-1988,0)</f>
        <v>108282</v>
      </c>
      <c r="M16">
        <f>VLOOKUP($A$2,'[1]Output - pub therm power plants'!$B$4:$P$22,'CO2 emissions calculations'!M$5-1988,0)</f>
        <v>113988</v>
      </c>
      <c r="N16">
        <f>VLOOKUP($A$2,'[1]Output - pub therm power plants'!$B$4:$P$22,'CO2 emissions calculations'!N$5-1988,0)</f>
        <v>118630</v>
      </c>
    </row>
    <row r="17" spans="1:14" ht="12.75">
      <c r="A17" t="s">
        <v>11</v>
      </c>
      <c r="B17">
        <f>IF(ISNUMBER(VLOOKUP($A$2,'[1]Output - nuclear power plants'!$B$4:$P$22,'CO2 emissions calculations'!B$5-1988,0))=FALSE,0,VLOOKUP($A$2,'[1]Output - nuclear power plants'!$B$4:$P$22,'CO2 emissions calculations'!B$5-1988,0))</f>
        <v>61925</v>
      </c>
      <c r="C17">
        <f>IF(ISNUMBER(VLOOKUP($A$2,'[1]Output - nuclear power plants'!$B$4:$P$22,'CO2 emissions calculations'!C$5-1988,0))=FALSE,0,VLOOKUP($A$2,'[1]Output - nuclear power plants'!$B$4:$P$22,'CO2 emissions calculations'!C$5-1988,0))</f>
        <v>64261</v>
      </c>
      <c r="D17">
        <f>IF(ISNUMBER(VLOOKUP($A$2,'[1]Output - nuclear power plants'!$B$4:$P$22,'CO2 emissions calculations'!D$5-1988,0))=FALSE,0,VLOOKUP($A$2,'[1]Output - nuclear power plants'!$B$4:$P$22,'CO2 emissions calculations'!D$5-1988,0))</f>
        <v>65342</v>
      </c>
      <c r="E17">
        <f>IF(ISNUMBER(VLOOKUP($A$2,'[1]Output - nuclear power plants'!$B$4:$P$22,'CO2 emissions calculations'!E$5-1988,0))=FALSE,0,VLOOKUP($A$2,'[1]Output - nuclear power plants'!$B$4:$P$22,'CO2 emissions calculations'!E$5-1988,0))</f>
        <v>68296</v>
      </c>
      <c r="F17">
        <f>IF(ISNUMBER(VLOOKUP($A$2,'[1]Output - nuclear power plants'!$B$4:$P$22,'CO2 emissions calculations'!F$5-1988,0))=FALSE,0,VLOOKUP($A$2,'[1]Output - nuclear power plants'!$B$4:$P$22,'CO2 emissions calculations'!F$5-1988,0))</f>
        <v>68096</v>
      </c>
      <c r="G17">
        <f>IF(ISNUMBER(VLOOKUP($A$2,'[1]Output - nuclear power plants'!$B$4:$P$22,'CO2 emissions calculations'!G$5-1988,0))=FALSE,0,VLOOKUP($A$2,'[1]Output - nuclear power plants'!$B$4:$P$22,'CO2 emissions calculations'!G$5-1988,0))</f>
        <v>69670</v>
      </c>
      <c r="H17">
        <f>IF(ISNUMBER(VLOOKUP($A$2,'[1]Output - nuclear power plants'!$B$4:$P$22,'CO2 emissions calculations'!H$5-1988,0))=FALSE,0,VLOOKUP($A$2,'[1]Output - nuclear power plants'!$B$4:$P$22,'CO2 emissions calculations'!H$5-1988,0))</f>
        <v>73190</v>
      </c>
      <c r="I17">
        <f>IF(ISNUMBER(VLOOKUP($A$2,'[1]Output - nuclear power plants'!$B$4:$P$22,'CO2 emissions calculations'!I$5-1988,0))=FALSE,0,VLOOKUP($A$2,'[1]Output - nuclear power plants'!$B$4:$P$22,'CO2 emissions calculations'!I$5-1988,0))</f>
        <v>73937</v>
      </c>
      <c r="J17">
        <f>IF(ISNUMBER(VLOOKUP($A$2,'[1]Output - nuclear power plants'!$B$4:$P$22,'CO2 emissions calculations'!J$5-1988,0))=FALSE,0,VLOOKUP($A$2,'[1]Output - nuclear power plants'!$B$4:$P$22,'CO2 emissions calculations'!J$5-1988,0))</f>
        <v>73446</v>
      </c>
      <c r="K17">
        <f>IF(ISNUMBER(VLOOKUP($A$2,'[1]Output - nuclear power plants'!$B$4:$P$22,'CO2 emissions calculations'!K$5-1988,0))=FALSE,0,VLOOKUP($A$2,'[1]Output - nuclear power plants'!$B$4:$P$22,'CO2 emissions calculations'!K$5-1988,0))</f>
        <v>74570</v>
      </c>
      <c r="L17">
        <f>IF(ISNUMBER(VLOOKUP($A$2,'[1]Output - nuclear power plants'!$B$4:$P$22,'CO2 emissions calculations'!L$5-1988,0))=FALSE,0,VLOOKUP($A$2,'[1]Output - nuclear power plants'!$B$4:$P$22,'CO2 emissions calculations'!L$5-1988,0))</f>
        <v>74283</v>
      </c>
      <c r="M17">
        <f>IF(ISNUMBER(VLOOKUP($A$2,'[1]Output - nuclear power plants'!$B$4:$P$22,'CO2 emissions calculations'!M$5-1988,0))=FALSE,0,VLOOKUP($A$2,'[1]Output - nuclear power plants'!$B$4:$P$22,'CO2 emissions calculations'!M$5-1988,0))</f>
        <v>76626</v>
      </c>
      <c r="N17">
        <f>IF(ISNUMBER(VLOOKUP($A$2,'[1]Output - nuclear power plants'!$B$4:$P$22,'CO2 emissions calculations'!N$5-1988,0))=FALSE,0,VLOOKUP($A$2,'[1]Output - nuclear power plants'!$B$4:$P$22,'CO2 emissions calculations'!N$5-1988,0))</f>
        <v>76854</v>
      </c>
    </row>
    <row r="18" spans="1:14" ht="12.75">
      <c r="A18" t="s">
        <v>12</v>
      </c>
      <c r="B18">
        <f>VLOOKUP($A$2,'[1]gross generation - conv therm p'!$B$4:$P$22,'CO2 emissions calculations'!B$5-1988,0)/11.93</f>
        <v>88854.90360435875</v>
      </c>
      <c r="C18">
        <f>VLOOKUP($A$2,'[1]gross generation - conv therm p'!$B$4:$P$22,'CO2 emissions calculations'!C$5-1988,0)/11.93</f>
        <v>99242.33025984913</v>
      </c>
      <c r="D18">
        <f>VLOOKUP($A$2,'[1]gross generation - conv therm p'!$B$4:$P$22,'CO2 emissions calculations'!D$5-1988,0)/11.93</f>
        <v>97031.68482816429</v>
      </c>
      <c r="E18">
        <f>VLOOKUP($A$2,'[1]gross generation - conv therm p'!$B$4:$P$22,'CO2 emissions calculations'!E$5-1988,0)/11.93</f>
        <v>94174.60184409053</v>
      </c>
      <c r="F18">
        <f>VLOOKUP($A$2,'[1]gross generation - conv therm p'!$B$4:$P$22,'CO2 emissions calculations'!F$5-1988,0)/11.93</f>
        <v>96987.17518860017</v>
      </c>
      <c r="G18">
        <f>VLOOKUP($A$2,'[1]gross generation - conv therm p'!$B$4:$P$22,'CO2 emissions calculations'!G$5-1988,0)/11.93</f>
        <v>100661.7770326907</v>
      </c>
      <c r="H18">
        <f>VLOOKUP($A$2,'[1]gross generation - conv therm p'!$B$4:$P$22,'CO2 emissions calculations'!H$5-1988,0)/11.93</f>
        <v>104054.81978206203</v>
      </c>
      <c r="I18">
        <f>VLOOKUP($A$2,'[1]gross generation - conv therm p'!$B$4:$P$22,'CO2 emissions calculations'!I$5-1988,0)/11.93</f>
        <v>103853.73009220453</v>
      </c>
      <c r="J18">
        <f>VLOOKUP($A$2,'[1]gross generation - conv therm p'!$B$4:$P$22,'CO2 emissions calculations'!J$5-1988,0)/11.93</f>
        <v>108604.35875943</v>
      </c>
      <c r="K18">
        <f>VLOOKUP($A$2,'[1]gross generation - conv therm p'!$B$4:$P$22,'CO2 emissions calculations'!K$5-1988,0)/11.93</f>
        <v>110477.7870913663</v>
      </c>
      <c r="L18">
        <f>VLOOKUP($A$2,'[1]gross generation - conv therm p'!$B$4:$P$22,'CO2 emissions calculations'!L$5-1988,0)/11.93</f>
        <v>114394.04861693211</v>
      </c>
      <c r="M18">
        <f>VLOOKUP($A$2,'[1]gross generation - conv therm p'!$B$4:$P$22,'CO2 emissions calculations'!M$5-1988,0)/11.93</f>
        <v>115889.94132439229</v>
      </c>
      <c r="N18">
        <f>VLOOKUP($A$2,'[1]gross generation - conv therm p'!$B$4:$P$22,'CO2 emissions calculations'!N$5-1988,0)/11.93</f>
        <v>120181.5590947192</v>
      </c>
    </row>
    <row r="19" spans="1:14" ht="12.75">
      <c r="A19" t="s">
        <v>13</v>
      </c>
      <c r="B19">
        <f>VLOOKUP($A$2,'[1]gross generation - biomass'!$B$4:$P$22,'CO2 emissions calculations'!B$5-1988,0)/11.93</f>
        <v>1354.6521374685667</v>
      </c>
      <c r="C19">
        <f>VLOOKUP($A$2,'[1]gross generation - biomass'!$B$4:$P$22,'CO2 emissions calculations'!C$5-1988,0)/11.93</f>
        <v>1424.056999161777</v>
      </c>
      <c r="D19">
        <f>VLOOKUP($A$2,'[1]gross generation - biomass'!$B$4:$P$22,'CO2 emissions calculations'!D$5-1988,0)/11.93</f>
        <v>1449.2875104777872</v>
      </c>
      <c r="E19">
        <f>VLOOKUP($A$2,'[1]gross generation - biomass'!$B$4:$P$22,'CO2 emissions calculations'!E$5-1988,0)/11.93</f>
        <v>1576.8650461022632</v>
      </c>
      <c r="F19">
        <f>VLOOKUP($A$2,'[1]gross generation - biomass'!$B$4:$P$22,'CO2 emissions calculations'!F$5-1988,0)/11.93</f>
        <v>1739.64794635373</v>
      </c>
      <c r="G19">
        <f>VLOOKUP($A$2,'[1]gross generation - biomass'!$B$4:$P$22,'CO2 emissions calculations'!G$5-1988,0)/11.93</f>
        <v>1927.829002514669</v>
      </c>
      <c r="H19">
        <f>VLOOKUP($A$2,'[1]gross generation - biomass'!$B$4:$P$22,'CO2 emissions calculations'!H$5-1988,0)/11.93</f>
        <v>2107.544006705784</v>
      </c>
      <c r="I19">
        <f>VLOOKUP($A$2,'[1]gross generation - biomass'!$B$4:$P$22,'CO2 emissions calculations'!I$5-1988,0)/11.93</f>
        <v>2301.5926236378878</v>
      </c>
      <c r="J19">
        <f>VLOOKUP($A$2,'[1]gross generation - biomass'!$B$4:$P$22,'CO2 emissions calculations'!J$5-1988,0)/11.93</f>
        <v>2531.8524727577537</v>
      </c>
      <c r="K19">
        <f>VLOOKUP($A$2,'[1]gross generation - biomass'!$B$4:$P$22,'CO2 emissions calculations'!K$5-1988,0)/11.93</f>
        <v>2936.127409891031</v>
      </c>
      <c r="L19">
        <f>VLOOKUP($A$2,'[1]gross generation - biomass'!$B$4:$P$22,'CO2 emissions calculations'!L$5-1988,0)/11.93</f>
        <v>3283.9061190276616</v>
      </c>
      <c r="M19">
        <f>VLOOKUP($A$2,'[1]gross generation - biomass'!$B$4:$P$22,'CO2 emissions calculations'!M$5-1988,0)/11.93</f>
        <v>3529.4216261525567</v>
      </c>
      <c r="N19">
        <f>VLOOKUP($A$2,'[1]gross generation - biomass'!$B$4:$P$22,'CO2 emissions calculations'!N$5-1988,0)/11.93</f>
        <v>3986.2531433361273</v>
      </c>
    </row>
    <row r="20" spans="1:14" ht="12.75">
      <c r="A20" t="s">
        <v>14</v>
      </c>
      <c r="B20">
        <f>IF(ISERROR(VLOOKUP($A$2,'[1]gross generation - geothermal'!$B$4:$P$22,'CO2 emissions calculations'!B$5-1988,0)/11.93)=TRUE,0,VLOOKUP($A$2,'[1]gross generation - geothermal'!$B$4:$P$22,'CO2 emissions calculations'!B$5-1988,0)/11.93)</f>
        <v>270.2430846605197</v>
      </c>
      <c r="C20">
        <f>IF(ISERROR(VLOOKUP($A$2,'[1]gross generation - geothermal'!$B$4:$P$22,'CO2 emissions calculations'!C$5-1988,0)/11.93)=TRUE,0,VLOOKUP($A$2,'[1]gross generation - geothermal'!$B$4:$P$22,'CO2 emissions calculations'!C$5-1988,0)/11.93)</f>
        <v>267.1416596814753</v>
      </c>
      <c r="D20">
        <f>IF(ISERROR(VLOOKUP($A$2,'[1]gross generation - geothermal'!$B$4:$P$22,'CO2 emissions calculations'!D$5-1988,0)/11.93)=TRUE,0,VLOOKUP($A$2,'[1]gross generation - geothermal'!$B$4:$P$22,'CO2 emissions calculations'!D$5-1988,0)/11.93)</f>
        <v>290.360435875943</v>
      </c>
      <c r="E20">
        <f>IF(ISERROR(VLOOKUP($A$2,'[1]gross generation - geothermal'!$B$4:$P$22,'CO2 emissions calculations'!E$5-1988,0)/11.93)=TRUE,0,VLOOKUP($A$2,'[1]gross generation - geothermal'!$B$4:$P$22,'CO2 emissions calculations'!E$5-1988,0)/11.93)</f>
        <v>307.7116512992456</v>
      </c>
      <c r="F20">
        <f>IF(ISERROR(VLOOKUP($A$2,'[1]gross generation - geothermal'!$B$4:$P$22,'CO2 emissions calculations'!F$5-1988,0)/11.93)=TRUE,0,VLOOKUP($A$2,'[1]gross generation - geothermal'!$B$4:$P$22,'CO2 emissions calculations'!F$5-1988,0)/11.93)</f>
        <v>289.18692372171</v>
      </c>
      <c r="G20">
        <f>IF(ISERROR(VLOOKUP($A$2,'[1]gross generation - geothermal'!$B$4:$P$22,'CO2 emissions calculations'!G$5-1988,0)/11.93)=TRUE,0,VLOOKUP($A$2,'[1]gross generation - geothermal'!$B$4:$P$22,'CO2 emissions calculations'!G$5-1988,0)/11.93)</f>
        <v>291.533948030176</v>
      </c>
      <c r="H20">
        <f>IF(ISERROR(VLOOKUP($A$2,'[1]gross generation - geothermal'!$B$4:$P$22,'CO2 emissions calculations'!H$5-1988,0)/11.93)=TRUE,0,VLOOKUP($A$2,'[1]gross generation - geothermal'!$B$4:$P$22,'CO2 emissions calculations'!H$5-1988,0)/11.93)</f>
        <v>319.5305951383068</v>
      </c>
      <c r="I20">
        <f>IF(ISERROR(VLOOKUP($A$2,'[1]gross generation - geothermal'!$B$4:$P$22,'CO2 emissions calculations'!I$5-1988,0)/11.93)=TRUE,0,VLOOKUP($A$2,'[1]gross generation - geothermal'!$B$4:$P$22,'CO2 emissions calculations'!I$5-1988,0)/11.93)</f>
        <v>331.6010058675608</v>
      </c>
      <c r="J20">
        <f>IF(ISERROR(VLOOKUP($A$2,'[1]gross generation - geothermal'!$B$4:$P$22,'CO2 emissions calculations'!J$5-1988,0)/11.93)=TRUE,0,VLOOKUP($A$2,'[1]gross generation - geothermal'!$B$4:$P$22,'CO2 emissions calculations'!J$5-1988,0)/11.93)</f>
        <v>358.0888516345348</v>
      </c>
      <c r="K20">
        <f>IF(ISERROR(VLOOKUP($A$2,'[1]gross generation - geothermal'!$B$4:$P$22,'CO2 emissions calculations'!K$5-1988,0)/11.93)=TRUE,0,VLOOKUP($A$2,'[1]gross generation - geothermal'!$B$4:$P$22,'CO2 emissions calculations'!K$5-1988,0)/11.93)</f>
        <v>375.7753562447611</v>
      </c>
      <c r="L20">
        <f>IF(ISERROR(VLOOKUP($A$2,'[1]gross generation - geothermal'!$B$4:$P$22,'CO2 emissions calculations'!L$5-1988,0)/11.93)=TRUE,0,VLOOKUP($A$2,'[1]gross generation - geothermal'!$B$4:$P$22,'CO2 emissions calculations'!L$5-1988,0)/11.93)</f>
        <v>401.0896898575021</v>
      </c>
      <c r="M20">
        <f>IF(ISERROR(VLOOKUP($A$2,'[1]gross generation - geothermal'!$B$4:$P$22,'CO2 emissions calculations'!M$5-1988,0)/11.93)=TRUE,0,VLOOKUP($A$2,'[1]gross generation - geothermal'!$B$4:$P$22,'CO2 emissions calculations'!M$5-1988,0)/11.93)</f>
        <v>386.58843252305115</v>
      </c>
      <c r="N20">
        <f>IF(ISERROR(VLOOKUP($A$2,'[1]gross generation - geothermal'!$B$4:$P$22,'CO2 emissions calculations'!N$5-1988,0)/11.93)=TRUE,0,VLOOKUP($A$2,'[1]gross generation - geothermal'!$B$4:$P$22,'CO2 emissions calculations'!N$5-1988,0)/11.93)</f>
        <v>398.82648784576696</v>
      </c>
    </row>
    <row r="21" spans="1:14" ht="12.75">
      <c r="A21" t="s">
        <v>15</v>
      </c>
      <c r="B21">
        <f>VLOOKUP($A$2,'[1]Output - hydroelectric plants'!$B$4:$P$22,'CO2 emissions calculations'!B$5-1988,0)</f>
        <v>22275</v>
      </c>
      <c r="C21">
        <f>VLOOKUP($A$2,'[1]Output - hydroelectric plants'!$B$4:$P$22,'CO2 emissions calculations'!C$5-1988,0)</f>
        <v>23084</v>
      </c>
      <c r="D21">
        <f>VLOOKUP($A$2,'[1]Output - hydroelectric plants'!$B$4:$P$22,'CO2 emissions calculations'!D$5-1988,0)</f>
        <v>24588</v>
      </c>
      <c r="E21">
        <f>VLOOKUP($A$2,'[1]Output - hydroelectric plants'!$B$4:$P$22,'CO2 emissions calculations'!E$5-1988,0)</f>
        <v>24882</v>
      </c>
      <c r="F21">
        <f>VLOOKUP($A$2,'[1]Output - hydroelectric plants'!$B$4:$P$22,'CO2 emissions calculations'!F$5-1988,0)</f>
        <v>25535</v>
      </c>
      <c r="G21">
        <f>VLOOKUP($A$2,'[1]Output - hydroelectric plants'!$B$4:$P$22,'CO2 emissions calculations'!G$5-1988,0)</f>
        <v>24947</v>
      </c>
      <c r="H21">
        <f>VLOOKUP($A$2,'[1]Output - hydroelectric plants'!$B$4:$P$22,'CO2 emissions calculations'!H$5-1988,0)</f>
        <v>24815</v>
      </c>
      <c r="I21">
        <f>VLOOKUP($A$2,'[1]Output - hydroelectric plants'!$B$4:$P$22,'CO2 emissions calculations'!I$5-1988,0)</f>
        <v>25465</v>
      </c>
      <c r="J21">
        <f>VLOOKUP($A$2,'[1]Output - hydroelectric plants'!$B$4:$P$22,'CO2 emissions calculations'!J$5-1988,0)</f>
        <v>26267</v>
      </c>
      <c r="K21">
        <f>VLOOKUP($A$2,'[1]Output - hydroelectric plants'!$B$4:$P$22,'CO2 emissions calculations'!K$5-1988,0)</f>
        <v>26195</v>
      </c>
      <c r="L21">
        <f>VLOOKUP($A$2,'[1]Output - hydroelectric plants'!$B$4:$P$22,'CO2 emissions calculations'!L$5-1988,0)</f>
        <v>27627</v>
      </c>
      <c r="M21">
        <f>VLOOKUP($A$2,'[1]Output - hydroelectric plants'!$B$4:$P$22,'CO2 emissions calculations'!M$5-1988,0)</f>
        <v>28987</v>
      </c>
      <c r="N21">
        <f>VLOOKUP($A$2,'[1]Output - hydroelectric plants'!$B$4:$P$22,'CO2 emissions calculations'!N$5-1988,0)</f>
        <v>24159</v>
      </c>
    </row>
    <row r="22" spans="1:14" ht="12.75">
      <c r="A22" t="s">
        <v>16</v>
      </c>
      <c r="B22">
        <f>VLOOKUP($A$2,'[1]Output - wind power plants'!$B$4:$P$22,'CO2 emissions calculations'!B$5-1988,0)</f>
        <v>67</v>
      </c>
      <c r="C22">
        <f>VLOOKUP($A$2,'[1]Output - wind power plants'!$B$4:$P$22,'CO2 emissions calculations'!C$5-1988,0)</f>
        <v>95</v>
      </c>
      <c r="D22">
        <f>VLOOKUP($A$2,'[1]Output - wind power plants'!$B$4:$P$22,'CO2 emissions calculations'!D$5-1988,0)</f>
        <v>133</v>
      </c>
      <c r="E22">
        <f>VLOOKUP($A$2,'[1]Output - wind power plants'!$B$4:$P$22,'CO2 emissions calculations'!E$5-1988,0)</f>
        <v>203</v>
      </c>
      <c r="F22">
        <f>VLOOKUP($A$2,'[1]Output - wind power plants'!$B$4:$P$22,'CO2 emissions calculations'!F$5-1988,0)</f>
        <v>300</v>
      </c>
      <c r="G22">
        <f>VLOOKUP($A$2,'[1]Output - wind power plants'!$B$4:$P$22,'CO2 emissions calculations'!G$5-1988,0)</f>
        <v>351</v>
      </c>
      <c r="H22">
        <f>VLOOKUP($A$2,'[1]Output - wind power plants'!$B$4:$P$22,'CO2 emissions calculations'!H$5-1988,0)</f>
        <v>417</v>
      </c>
      <c r="I22">
        <f>VLOOKUP($A$2,'[1]Output - wind power plants'!$B$4:$P$22,'CO2 emissions calculations'!I$5-1988,0)</f>
        <v>631</v>
      </c>
      <c r="J22">
        <f>VLOOKUP($A$2,'[1]Output - wind power plants'!$B$4:$P$22,'CO2 emissions calculations'!J$5-1988,0)</f>
        <v>1040</v>
      </c>
      <c r="K22">
        <f>VLOOKUP($A$2,'[1]Output - wind power plants'!$B$4:$P$22,'CO2 emissions calculations'!K$5-1988,0)</f>
        <v>1221</v>
      </c>
      <c r="L22">
        <f>VLOOKUP($A$2,'[1]Output - wind power plants'!$B$4:$P$22,'CO2 emissions calculations'!L$5-1988,0)</f>
        <v>1912</v>
      </c>
      <c r="M22">
        <f>VLOOKUP($A$2,'[1]Output - wind power plants'!$B$4:$P$22,'CO2 emissions calculations'!M$5-1988,0)</f>
        <v>2321</v>
      </c>
      <c r="N22">
        <f>VLOOKUP($A$2,'[1]Output - wind power plants'!$B$4:$P$22,'CO2 emissions calculations'!N$5-1988,0)</f>
        <v>3064</v>
      </c>
    </row>
    <row r="24" spans="2:1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3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spans="1:14" ht="12.75">
      <c r="A28" t="s">
        <v>18</v>
      </c>
      <c r="B28">
        <f aca="true" t="shared" si="0" ref="B28:N28">B16/B8</f>
        <v>0.3910230665805235</v>
      </c>
      <c r="C28">
        <f t="shared" si="0"/>
        <v>0.3961820296972325</v>
      </c>
      <c r="D28">
        <f t="shared" si="0"/>
        <v>0.39292291215895586</v>
      </c>
      <c r="E28">
        <f t="shared" si="0"/>
        <v>0.4018557089718655</v>
      </c>
      <c r="F28">
        <f t="shared" si="0"/>
        <v>0.4067486619961983</v>
      </c>
      <c r="G28">
        <f t="shared" si="0"/>
        <v>0.4374715701840965</v>
      </c>
      <c r="H28">
        <f t="shared" si="0"/>
        <v>0.4424125708688542</v>
      </c>
      <c r="I28">
        <f t="shared" si="0"/>
        <v>0.4507776481577939</v>
      </c>
      <c r="J28">
        <f t="shared" si="0"/>
        <v>0.4511152933747128</v>
      </c>
      <c r="K28">
        <f t="shared" si="0"/>
        <v>0.45223535415054894</v>
      </c>
      <c r="L28">
        <f t="shared" si="0"/>
        <v>0.42135697164025776</v>
      </c>
      <c r="M28">
        <f t="shared" si="0"/>
        <v>0.42322958166406144</v>
      </c>
      <c r="N28">
        <f t="shared" si="0"/>
        <v>0.42540602374642744</v>
      </c>
    </row>
    <row r="29" spans="1:14" ht="12.75">
      <c r="A29" t="s">
        <v>19</v>
      </c>
      <c r="B29">
        <f aca="true" t="shared" si="1" ref="B29:N29">B12*B28</f>
        <v>776.9628332955002</v>
      </c>
      <c r="C29">
        <f t="shared" si="1"/>
        <v>833.5669904829772</v>
      </c>
      <c r="D29">
        <f t="shared" si="1"/>
        <v>897.0430084588962</v>
      </c>
      <c r="E29">
        <f t="shared" si="1"/>
        <v>1021.919067915454</v>
      </c>
      <c r="F29">
        <f t="shared" si="1"/>
        <v>1153.5392054212184</v>
      </c>
      <c r="G29">
        <f t="shared" si="1"/>
        <v>1476.0290778011415</v>
      </c>
      <c r="H29">
        <f t="shared" si="1"/>
        <v>1685.5918950103346</v>
      </c>
      <c r="I29">
        <f t="shared" si="1"/>
        <v>1794.9965949643354</v>
      </c>
      <c r="J29">
        <f t="shared" si="1"/>
        <v>1897.390923934042</v>
      </c>
      <c r="K29">
        <f t="shared" si="1"/>
        <v>2195.6026444009153</v>
      </c>
      <c r="L29">
        <f t="shared" si="1"/>
        <v>2477.1576362730752</v>
      </c>
      <c r="M29">
        <f t="shared" si="1"/>
        <v>2380.2431672786815</v>
      </c>
      <c r="N29">
        <f t="shared" si="1"/>
        <v>2811.508410940139</v>
      </c>
    </row>
    <row r="30" spans="1:14" ht="12.75">
      <c r="A30" t="s">
        <v>20</v>
      </c>
      <c r="B30">
        <f>(B9-B12)*B28</f>
        <v>1084.3069636277917</v>
      </c>
      <c r="C30">
        <f aca="true" t="shared" si="2" ref="C30:N30">(C9-C12)*C28</f>
        <v>1085.538761370417</v>
      </c>
      <c r="D30">
        <f t="shared" si="2"/>
        <v>1170.5173553215295</v>
      </c>
      <c r="E30">
        <f t="shared" si="2"/>
        <v>1269.0603289331514</v>
      </c>
      <c r="F30">
        <f t="shared" si="2"/>
        <v>1210.0772694386899</v>
      </c>
      <c r="G30">
        <f t="shared" si="2"/>
        <v>1308.9149379908167</v>
      </c>
      <c r="H30">
        <f t="shared" si="2"/>
        <v>1449.3435821663663</v>
      </c>
      <c r="I30">
        <f t="shared" si="2"/>
        <v>1533.545559032815</v>
      </c>
      <c r="J30">
        <f t="shared" si="2"/>
        <v>1657.3975878586948</v>
      </c>
      <c r="K30">
        <f t="shared" si="2"/>
        <v>1743.8195256045167</v>
      </c>
      <c r="L30">
        <f t="shared" si="2"/>
        <v>1238.3681396507175</v>
      </c>
      <c r="M30">
        <f t="shared" si="2"/>
        <v>1284.5017803504265</v>
      </c>
      <c r="N30">
        <f t="shared" si="2"/>
        <v>1406.8177205294355</v>
      </c>
    </row>
    <row r="32" spans="1:14" ht="12.75">
      <c r="A32" s="5" t="s">
        <v>21</v>
      </c>
      <c r="B32">
        <f aca="true" t="shared" si="3" ref="B32:N32">B6</f>
        <v>940.2397930233185</v>
      </c>
      <c r="C32">
        <f t="shared" si="3"/>
        <v>950.6968163022049</v>
      </c>
      <c r="D32">
        <f t="shared" si="3"/>
        <v>923.7346631409182</v>
      </c>
      <c r="E32">
        <f t="shared" si="3"/>
        <v>876.001663573801</v>
      </c>
      <c r="F32">
        <f t="shared" si="3"/>
        <v>882.3067865242397</v>
      </c>
      <c r="G32">
        <f t="shared" si="3"/>
        <v>890.6504469861796</v>
      </c>
      <c r="H32">
        <f t="shared" si="3"/>
        <v>906.275978116867</v>
      </c>
      <c r="I32">
        <f t="shared" si="3"/>
        <v>868.3202606303064</v>
      </c>
      <c r="J32">
        <f t="shared" si="3"/>
        <v>891.2747946002901</v>
      </c>
      <c r="K32">
        <f t="shared" si="3"/>
        <v>877.0059929531944</v>
      </c>
      <c r="L32">
        <f t="shared" si="3"/>
        <v>922.848372635383</v>
      </c>
      <c r="M32">
        <f t="shared" si="3"/>
        <v>931.3492884281484</v>
      </c>
      <c r="N32">
        <f t="shared" si="3"/>
        <v>964.8954645495002</v>
      </c>
    </row>
    <row r="33" spans="1:14" ht="12.75">
      <c r="A33" s="5" t="s">
        <v>22</v>
      </c>
      <c r="B33">
        <f aca="true" t="shared" si="4" ref="B33:N33">B8-B9</f>
        <v>224316</v>
      </c>
      <c r="C33">
        <f t="shared" si="4"/>
        <v>228107</v>
      </c>
      <c r="D33">
        <f t="shared" si="4"/>
        <v>224437</v>
      </c>
      <c r="E33">
        <f t="shared" si="4"/>
        <v>211790</v>
      </c>
      <c r="F33">
        <f t="shared" si="4"/>
        <v>216722</v>
      </c>
      <c r="G33">
        <f t="shared" si="4"/>
        <v>226664</v>
      </c>
      <c r="H33">
        <f t="shared" si="4"/>
        <v>233852</v>
      </c>
      <c r="I33">
        <f t="shared" si="4"/>
        <v>224919</v>
      </c>
      <c r="J33">
        <f t="shared" si="4"/>
        <v>232819</v>
      </c>
      <c r="K33">
        <f t="shared" si="4"/>
        <v>234293</v>
      </c>
      <c r="L33">
        <f t="shared" si="4"/>
        <v>248166</v>
      </c>
      <c r="M33">
        <f t="shared" si="4"/>
        <v>260670</v>
      </c>
      <c r="N33">
        <f t="shared" si="4"/>
        <v>268947</v>
      </c>
    </row>
    <row r="34" spans="1:14" ht="12.75">
      <c r="A34" s="5" t="s">
        <v>23</v>
      </c>
      <c r="B34">
        <f aca="true" t="shared" si="5" ref="B34:N34">B16-B29-B30</f>
        <v>87712.7302030767</v>
      </c>
      <c r="C34">
        <f t="shared" si="5"/>
        <v>90371.89424814661</v>
      </c>
      <c r="D34">
        <f t="shared" si="5"/>
        <v>88186.43963621957</v>
      </c>
      <c r="E34">
        <f t="shared" si="5"/>
        <v>85109.0206031514</v>
      </c>
      <c r="F34">
        <f t="shared" si="5"/>
        <v>88151.3835251401</v>
      </c>
      <c r="G34">
        <f t="shared" si="5"/>
        <v>99159.05598420804</v>
      </c>
      <c r="H34">
        <f t="shared" si="5"/>
        <v>103459.06452282329</v>
      </c>
      <c r="I34">
        <f t="shared" si="5"/>
        <v>101388.45784600284</v>
      </c>
      <c r="J34">
        <f t="shared" si="5"/>
        <v>105028.21148820726</v>
      </c>
      <c r="K34">
        <f t="shared" si="5"/>
        <v>105955.57782999457</v>
      </c>
      <c r="L34">
        <f t="shared" si="5"/>
        <v>104566.47422407621</v>
      </c>
      <c r="M34">
        <f t="shared" si="5"/>
        <v>110323.25505237089</v>
      </c>
      <c r="N34">
        <f t="shared" si="5"/>
        <v>114411.67386853043</v>
      </c>
    </row>
    <row r="35" spans="1:14" ht="12.75">
      <c r="A35" s="5" t="s">
        <v>24</v>
      </c>
      <c r="B35">
        <f aca="true" t="shared" si="6" ref="B35:N35">B16+B17+B21+B22</f>
        <v>173841</v>
      </c>
      <c r="C35">
        <f t="shared" si="6"/>
        <v>179731</v>
      </c>
      <c r="D35">
        <f t="shared" si="6"/>
        <v>180317</v>
      </c>
      <c r="E35">
        <f t="shared" si="6"/>
        <v>180781</v>
      </c>
      <c r="F35">
        <f t="shared" si="6"/>
        <v>184446</v>
      </c>
      <c r="G35">
        <f t="shared" si="6"/>
        <v>196912</v>
      </c>
      <c r="H35">
        <f t="shared" si="6"/>
        <v>205016</v>
      </c>
      <c r="I35">
        <f t="shared" si="6"/>
        <v>204750</v>
      </c>
      <c r="J35">
        <f t="shared" si="6"/>
        <v>209336</v>
      </c>
      <c r="K35">
        <f t="shared" si="6"/>
        <v>211881</v>
      </c>
      <c r="L35">
        <f t="shared" si="6"/>
        <v>212104</v>
      </c>
      <c r="M35">
        <f t="shared" si="6"/>
        <v>221922</v>
      </c>
      <c r="N35">
        <f t="shared" si="6"/>
        <v>222707</v>
      </c>
    </row>
    <row r="37" ht="12.75">
      <c r="B37" t="s">
        <v>25</v>
      </c>
    </row>
    <row r="38" ht="12.75">
      <c r="A38" s="3" t="s">
        <v>26</v>
      </c>
    </row>
    <row r="39" spans="2:14" ht="12.75">
      <c r="B39">
        <v>1990</v>
      </c>
      <c r="C39">
        <v>1991</v>
      </c>
      <c r="D39">
        <v>1992</v>
      </c>
      <c r="E39">
        <v>1993</v>
      </c>
      <c r="F39">
        <v>1994</v>
      </c>
      <c r="G39">
        <v>1995</v>
      </c>
      <c r="H39">
        <v>1996</v>
      </c>
      <c r="I39">
        <v>1997</v>
      </c>
      <c r="J39">
        <v>1998</v>
      </c>
      <c r="K39">
        <v>1999</v>
      </c>
      <c r="L39">
        <v>2000</v>
      </c>
      <c r="M39">
        <v>2001</v>
      </c>
      <c r="N39">
        <v>2002</v>
      </c>
    </row>
    <row r="40" spans="1:14" ht="12.75">
      <c r="A40" t="s">
        <v>27</v>
      </c>
      <c r="B40">
        <f aca="true" t="shared" si="7" ref="B40:N40">B35</f>
        <v>173841</v>
      </c>
      <c r="C40">
        <f t="shared" si="7"/>
        <v>179731</v>
      </c>
      <c r="D40">
        <f t="shared" si="7"/>
        <v>180317</v>
      </c>
      <c r="E40">
        <f t="shared" si="7"/>
        <v>180781</v>
      </c>
      <c r="F40">
        <f t="shared" si="7"/>
        <v>184446</v>
      </c>
      <c r="G40">
        <f t="shared" si="7"/>
        <v>196912</v>
      </c>
      <c r="H40">
        <f t="shared" si="7"/>
        <v>205016</v>
      </c>
      <c r="I40">
        <f t="shared" si="7"/>
        <v>204750</v>
      </c>
      <c r="J40">
        <f t="shared" si="7"/>
        <v>209336</v>
      </c>
      <c r="K40">
        <f t="shared" si="7"/>
        <v>211881</v>
      </c>
      <c r="L40">
        <f t="shared" si="7"/>
        <v>212104</v>
      </c>
      <c r="M40">
        <f t="shared" si="7"/>
        <v>221922</v>
      </c>
      <c r="N40">
        <f t="shared" si="7"/>
        <v>222707</v>
      </c>
    </row>
    <row r="41" spans="1:14" ht="12.75">
      <c r="A41" t="s">
        <v>28</v>
      </c>
      <c r="B41">
        <f aca="true" t="shared" si="8" ref="B41:N41">B34/B35</f>
        <v>0.5045572114925518</v>
      </c>
      <c r="C41">
        <f t="shared" si="8"/>
        <v>0.5028175119937385</v>
      </c>
      <c r="D41">
        <f t="shared" si="8"/>
        <v>0.4890633697112284</v>
      </c>
      <c r="E41">
        <f t="shared" si="8"/>
        <v>0.4707852075337087</v>
      </c>
      <c r="F41">
        <f t="shared" si="8"/>
        <v>0.4779251570928082</v>
      </c>
      <c r="G41">
        <f t="shared" si="8"/>
        <v>0.5035704070052005</v>
      </c>
      <c r="H41">
        <f t="shared" si="8"/>
        <v>0.5046389770692205</v>
      </c>
      <c r="I41">
        <f t="shared" si="8"/>
        <v>0.4951817233016012</v>
      </c>
      <c r="J41">
        <f t="shared" si="8"/>
        <v>0.5017207335967405</v>
      </c>
      <c r="K41">
        <f t="shared" si="8"/>
        <v>0.5000711617841834</v>
      </c>
      <c r="L41">
        <f t="shared" si="8"/>
        <v>0.49299623875116083</v>
      </c>
      <c r="M41">
        <f t="shared" si="8"/>
        <v>0.4971262653201165</v>
      </c>
      <c r="N41">
        <f t="shared" si="8"/>
        <v>0.513731826429032</v>
      </c>
    </row>
    <row r="42" spans="1:14" ht="12.75">
      <c r="A42" t="s">
        <v>29</v>
      </c>
      <c r="B42">
        <f aca="true" t="shared" si="9" ref="B42:N42">B33/B34</f>
        <v>2.5573938866188852</v>
      </c>
      <c r="C42">
        <f t="shared" si="9"/>
        <v>2.5240922733527644</v>
      </c>
      <c r="D42">
        <f t="shared" si="9"/>
        <v>2.545028475192235</v>
      </c>
      <c r="E42">
        <f t="shared" si="9"/>
        <v>2.4884553775743705</v>
      </c>
      <c r="F42">
        <f t="shared" si="9"/>
        <v>2.4585206871789205</v>
      </c>
      <c r="G42">
        <f t="shared" si="9"/>
        <v>2.2858628266499257</v>
      </c>
      <c r="H42">
        <f t="shared" si="9"/>
        <v>2.2603336022665443</v>
      </c>
      <c r="I42">
        <f t="shared" si="9"/>
        <v>2.2183886092993497</v>
      </c>
      <c r="J42">
        <f t="shared" si="9"/>
        <v>2.2167282171242277</v>
      </c>
      <c r="K42">
        <f t="shared" si="9"/>
        <v>2.211237999909004</v>
      </c>
      <c r="L42">
        <f t="shared" si="9"/>
        <v>2.373284571766314</v>
      </c>
      <c r="M42">
        <f t="shared" si="9"/>
        <v>2.362783801803699</v>
      </c>
      <c r="N42">
        <f t="shared" si="9"/>
        <v>2.350695439602124</v>
      </c>
    </row>
    <row r="43" spans="1:14" ht="12.75">
      <c r="A43" t="s">
        <v>30</v>
      </c>
      <c r="B43">
        <f aca="true" t="shared" si="10" ref="B43:N43">B32/B33</f>
        <v>0.004191585945823385</v>
      </c>
      <c r="C43">
        <f t="shared" si="10"/>
        <v>0.004167766952799365</v>
      </c>
      <c r="D43">
        <f t="shared" si="10"/>
        <v>0.004115786002935872</v>
      </c>
      <c r="E43">
        <f t="shared" si="10"/>
        <v>0.004136180478652444</v>
      </c>
      <c r="F43">
        <f t="shared" si="10"/>
        <v>0.00407114546065577</v>
      </c>
      <c r="G43">
        <f t="shared" si="10"/>
        <v>0.003929386435367679</v>
      </c>
      <c r="H43">
        <f t="shared" si="10"/>
        <v>0.0038754253892071353</v>
      </c>
      <c r="I43">
        <f t="shared" si="10"/>
        <v>0.0038605909711065156</v>
      </c>
      <c r="J43">
        <f t="shared" si="10"/>
        <v>0.003828187538818954</v>
      </c>
      <c r="K43">
        <f t="shared" si="10"/>
        <v>0.00374320185815707</v>
      </c>
      <c r="L43">
        <f t="shared" si="10"/>
        <v>0.003718673680662875</v>
      </c>
      <c r="M43">
        <f t="shared" si="10"/>
        <v>0.0035729055450498654</v>
      </c>
      <c r="N43">
        <f t="shared" si="10"/>
        <v>0.003587678853266629</v>
      </c>
    </row>
    <row r="45" ht="12.75">
      <c r="A45" s="3" t="s">
        <v>31</v>
      </c>
    </row>
    <row r="46" spans="2:14" ht="12.75">
      <c r="B46">
        <v>1990</v>
      </c>
      <c r="C46">
        <v>1991</v>
      </c>
      <c r="D46">
        <v>1992</v>
      </c>
      <c r="E46">
        <v>1993</v>
      </c>
      <c r="F46">
        <v>1994</v>
      </c>
      <c r="G46">
        <v>1995</v>
      </c>
      <c r="H46">
        <v>1996</v>
      </c>
      <c r="I46">
        <v>1997</v>
      </c>
      <c r="J46">
        <v>1998</v>
      </c>
      <c r="K46">
        <v>1999</v>
      </c>
      <c r="L46">
        <v>2000</v>
      </c>
      <c r="M46">
        <v>2001</v>
      </c>
      <c r="N46">
        <v>2002</v>
      </c>
    </row>
    <row r="47" spans="1:14" ht="12.75">
      <c r="A47" t="s">
        <v>32</v>
      </c>
      <c r="B47">
        <f aca="true" t="shared" si="11" ref="B47:N47">$B32*B35/$B35</f>
        <v>940.2397930233185</v>
      </c>
      <c r="C47">
        <f t="shared" si="11"/>
        <v>972.0965608796203</v>
      </c>
      <c r="D47">
        <f t="shared" si="11"/>
        <v>975.266011807259</v>
      </c>
      <c r="E47">
        <f t="shared" si="11"/>
        <v>977.7756111765839</v>
      </c>
      <c r="F47">
        <f t="shared" si="11"/>
        <v>997.5982010226529</v>
      </c>
      <c r="G47">
        <f t="shared" si="11"/>
        <v>1065.0220495959393</v>
      </c>
      <c r="H47">
        <f t="shared" si="11"/>
        <v>1108.853500649839</v>
      </c>
      <c r="I47">
        <f t="shared" si="11"/>
        <v>1107.4148079079414</v>
      </c>
      <c r="J47">
        <f t="shared" si="11"/>
        <v>1132.2187361573474</v>
      </c>
      <c r="K47">
        <f t="shared" si="11"/>
        <v>1145.9836723533213</v>
      </c>
      <c r="L47">
        <f t="shared" si="11"/>
        <v>1147.1897944640098</v>
      </c>
      <c r="M47">
        <f t="shared" si="11"/>
        <v>1200.2916190502867</v>
      </c>
      <c r="N47">
        <f t="shared" si="11"/>
        <v>1204.5373852246835</v>
      </c>
    </row>
    <row r="48" spans="1:16" ht="12.75">
      <c r="A48" t="s">
        <v>33</v>
      </c>
      <c r="B48">
        <f aca="true" t="shared" si="12" ref="B48:N50">B41/$B41*B47</f>
        <v>940.2397930233185</v>
      </c>
      <c r="C48">
        <f t="shared" si="12"/>
        <v>968.7447984605325</v>
      </c>
      <c r="D48">
        <f t="shared" si="12"/>
        <v>945.3177384747967</v>
      </c>
      <c r="E48">
        <f t="shared" si="12"/>
        <v>912.3292335223359</v>
      </c>
      <c r="F48">
        <f t="shared" si="12"/>
        <v>944.9419532204869</v>
      </c>
      <c r="G48">
        <f t="shared" si="12"/>
        <v>1062.9390974277194</v>
      </c>
      <c r="H48">
        <f t="shared" si="12"/>
        <v>1109.0331949319866</v>
      </c>
      <c r="I48">
        <f t="shared" si="12"/>
        <v>1086.837251552515</v>
      </c>
      <c r="J48">
        <f t="shared" si="12"/>
        <v>1125.8537227452239</v>
      </c>
      <c r="K48">
        <f t="shared" si="12"/>
        <v>1135.794659884452</v>
      </c>
      <c r="L48">
        <f t="shared" si="12"/>
        <v>1120.904113393735</v>
      </c>
      <c r="M48">
        <f t="shared" si="12"/>
        <v>1182.614134298848</v>
      </c>
      <c r="N48">
        <f t="shared" si="12"/>
        <v>1226.4400880982391</v>
      </c>
      <c r="O48" s="6">
        <f>N47-N48</f>
        <v>-21.902702873555654</v>
      </c>
      <c r="P48" s="7">
        <f>O48/$O$51</f>
        <v>-0.09139762697547028</v>
      </c>
    </row>
    <row r="49" spans="1:16" ht="12.75">
      <c r="A49" t="s">
        <v>34</v>
      </c>
      <c r="B49">
        <f t="shared" si="12"/>
        <v>940.2397930233185</v>
      </c>
      <c r="C49">
        <f t="shared" si="12"/>
        <v>956.130095343935</v>
      </c>
      <c r="D49">
        <f t="shared" si="12"/>
        <v>940.746974922763</v>
      </c>
      <c r="E49">
        <f t="shared" si="12"/>
        <v>887.7359874659346</v>
      </c>
      <c r="F49">
        <f t="shared" si="12"/>
        <v>908.4088893507356</v>
      </c>
      <c r="G49">
        <f t="shared" si="12"/>
        <v>950.0816368241118</v>
      </c>
      <c r="H49">
        <f t="shared" si="12"/>
        <v>980.2107566026901</v>
      </c>
      <c r="I49">
        <f t="shared" si="12"/>
        <v>942.7673193486497</v>
      </c>
      <c r="J49">
        <f t="shared" si="12"/>
        <v>975.880848320655</v>
      </c>
      <c r="K49">
        <f t="shared" si="12"/>
        <v>982.0592460047983</v>
      </c>
      <c r="L49">
        <f t="shared" si="12"/>
        <v>1040.2091178312062</v>
      </c>
      <c r="M49">
        <f t="shared" si="12"/>
        <v>1092.6207084977818</v>
      </c>
      <c r="N49">
        <f t="shared" si="12"/>
        <v>1127.3144653713618</v>
      </c>
      <c r="O49" s="6">
        <f>N48-N49</f>
        <v>99.12562272687728</v>
      </c>
      <c r="P49" s="7">
        <f>O49/$O$51</f>
        <v>0.4136405786082586</v>
      </c>
    </row>
    <row r="50" spans="1:16" ht="12.75">
      <c r="A50" t="s">
        <v>35</v>
      </c>
      <c r="B50">
        <f t="shared" si="12"/>
        <v>940.2397930233185</v>
      </c>
      <c r="C50">
        <f t="shared" si="12"/>
        <v>950.6968163022049</v>
      </c>
      <c r="D50">
        <f t="shared" si="12"/>
        <v>923.7346631409181</v>
      </c>
      <c r="E50">
        <f t="shared" si="12"/>
        <v>876.0016635738009</v>
      </c>
      <c r="F50">
        <f t="shared" si="12"/>
        <v>882.3067865242397</v>
      </c>
      <c r="G50">
        <f t="shared" si="12"/>
        <v>890.6504469861796</v>
      </c>
      <c r="H50">
        <f t="shared" si="12"/>
        <v>906.2759781168669</v>
      </c>
      <c r="I50">
        <f t="shared" si="12"/>
        <v>868.3202606303062</v>
      </c>
      <c r="J50">
        <f t="shared" si="12"/>
        <v>891.2747946002903</v>
      </c>
      <c r="K50">
        <f t="shared" si="12"/>
        <v>877.0059929531943</v>
      </c>
      <c r="L50">
        <f t="shared" si="12"/>
        <v>922.848372635383</v>
      </c>
      <c r="M50">
        <f t="shared" si="12"/>
        <v>931.3492884281485</v>
      </c>
      <c r="N50">
        <f t="shared" si="12"/>
        <v>964.8954645495</v>
      </c>
      <c r="O50" s="6">
        <f>N49-N50</f>
        <v>162.4190008218618</v>
      </c>
      <c r="P50" s="7">
        <f>O50/$O$51</f>
        <v>0.6777570483672117</v>
      </c>
    </row>
    <row r="51" spans="1:16" ht="12.75">
      <c r="A51" t="s">
        <v>36</v>
      </c>
      <c r="B51">
        <f aca="true" t="shared" si="13" ref="B51:N51">B32</f>
        <v>940.2397930233185</v>
      </c>
      <c r="C51">
        <f t="shared" si="13"/>
        <v>950.6968163022049</v>
      </c>
      <c r="D51">
        <f t="shared" si="13"/>
        <v>923.7346631409182</v>
      </c>
      <c r="E51">
        <f t="shared" si="13"/>
        <v>876.001663573801</v>
      </c>
      <c r="F51">
        <f t="shared" si="13"/>
        <v>882.3067865242397</v>
      </c>
      <c r="G51">
        <f t="shared" si="13"/>
        <v>890.6504469861796</v>
      </c>
      <c r="H51">
        <f t="shared" si="13"/>
        <v>906.275978116867</v>
      </c>
      <c r="I51">
        <f t="shared" si="13"/>
        <v>868.3202606303064</v>
      </c>
      <c r="J51">
        <f t="shared" si="13"/>
        <v>891.2747946002901</v>
      </c>
      <c r="K51">
        <f t="shared" si="13"/>
        <v>877.0059929531944</v>
      </c>
      <c r="L51">
        <f t="shared" si="13"/>
        <v>922.848372635383</v>
      </c>
      <c r="M51">
        <f t="shared" si="13"/>
        <v>931.3492884281484</v>
      </c>
      <c r="N51">
        <f t="shared" si="13"/>
        <v>964.8954645495002</v>
      </c>
      <c r="O51" s="6">
        <f>SUM(O48:O50)</f>
        <v>239.64192067518343</v>
      </c>
      <c r="P51" s="7">
        <f>O51/$O$51</f>
        <v>1</v>
      </c>
    </row>
    <row r="53" spans="1:14" ht="12.75">
      <c r="A53" s="11" t="s">
        <v>37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>
        <f aca="true" t="shared" si="14" ref="B54:N54">B46</f>
        <v>1990</v>
      </c>
      <c r="C54" s="12">
        <f t="shared" si="14"/>
        <v>1991</v>
      </c>
      <c r="D54" s="12">
        <f t="shared" si="14"/>
        <v>1992</v>
      </c>
      <c r="E54" s="12">
        <f t="shared" si="14"/>
        <v>1993</v>
      </c>
      <c r="F54" s="12">
        <f t="shared" si="14"/>
        <v>1994</v>
      </c>
      <c r="G54" s="12">
        <f t="shared" si="14"/>
        <v>1995</v>
      </c>
      <c r="H54" s="12">
        <f t="shared" si="14"/>
        <v>1996</v>
      </c>
      <c r="I54" s="12">
        <f t="shared" si="14"/>
        <v>1997</v>
      </c>
      <c r="J54" s="12">
        <f t="shared" si="14"/>
        <v>1998</v>
      </c>
      <c r="K54" s="12">
        <f t="shared" si="14"/>
        <v>1999</v>
      </c>
      <c r="L54" s="12">
        <f t="shared" si="14"/>
        <v>2000</v>
      </c>
      <c r="M54" s="12">
        <f t="shared" si="14"/>
        <v>2001</v>
      </c>
      <c r="N54" s="12">
        <f t="shared" si="14"/>
        <v>2002</v>
      </c>
    </row>
    <row r="55" spans="1:14" ht="12.75">
      <c r="A55" s="12" t="s">
        <v>38</v>
      </c>
      <c r="B55" s="12">
        <f aca="true" t="shared" si="15" ref="B55:N55">B47</f>
        <v>940.2397930233185</v>
      </c>
      <c r="C55" s="12">
        <f t="shared" si="15"/>
        <v>972.0965608796203</v>
      </c>
      <c r="D55" s="12">
        <f t="shared" si="15"/>
        <v>975.266011807259</v>
      </c>
      <c r="E55" s="12">
        <f t="shared" si="15"/>
        <v>977.7756111765839</v>
      </c>
      <c r="F55" s="12">
        <f t="shared" si="15"/>
        <v>997.5982010226529</v>
      </c>
      <c r="G55" s="12">
        <f t="shared" si="15"/>
        <v>1065.0220495959393</v>
      </c>
      <c r="H55" s="12">
        <f t="shared" si="15"/>
        <v>1108.853500649839</v>
      </c>
      <c r="I55" s="12">
        <f t="shared" si="15"/>
        <v>1107.4148079079414</v>
      </c>
      <c r="J55" s="12">
        <f t="shared" si="15"/>
        <v>1132.2187361573474</v>
      </c>
      <c r="K55" s="12">
        <f t="shared" si="15"/>
        <v>1145.9836723533213</v>
      </c>
      <c r="L55" s="12">
        <f t="shared" si="15"/>
        <v>1147.1897944640098</v>
      </c>
      <c r="M55" s="12">
        <f t="shared" si="15"/>
        <v>1200.2916190502867</v>
      </c>
      <c r="N55" s="12">
        <f t="shared" si="15"/>
        <v>1204.5373852246835</v>
      </c>
    </row>
    <row r="56" spans="1:14" ht="12.75">
      <c r="A56" s="12" t="s">
        <v>34</v>
      </c>
      <c r="B56" s="12">
        <f aca="true" t="shared" si="16" ref="B56:N56">B48</f>
        <v>940.2397930233185</v>
      </c>
      <c r="C56" s="12">
        <f t="shared" si="16"/>
        <v>968.7447984605325</v>
      </c>
      <c r="D56" s="12">
        <f t="shared" si="16"/>
        <v>945.3177384747967</v>
      </c>
      <c r="E56" s="12">
        <f t="shared" si="16"/>
        <v>912.3292335223359</v>
      </c>
      <c r="F56" s="12">
        <f t="shared" si="16"/>
        <v>944.9419532204869</v>
      </c>
      <c r="G56" s="12">
        <f t="shared" si="16"/>
        <v>1062.9390974277194</v>
      </c>
      <c r="H56" s="12">
        <f t="shared" si="16"/>
        <v>1109.0331949319866</v>
      </c>
      <c r="I56" s="12">
        <f t="shared" si="16"/>
        <v>1086.837251552515</v>
      </c>
      <c r="J56" s="12">
        <f t="shared" si="16"/>
        <v>1125.8537227452239</v>
      </c>
      <c r="K56" s="12">
        <f t="shared" si="16"/>
        <v>1135.794659884452</v>
      </c>
      <c r="L56" s="12">
        <f t="shared" si="16"/>
        <v>1120.904113393735</v>
      </c>
      <c r="M56" s="12">
        <f t="shared" si="16"/>
        <v>1182.614134298848</v>
      </c>
      <c r="N56" s="12">
        <f t="shared" si="16"/>
        <v>1226.4400880982391</v>
      </c>
    </row>
    <row r="57" spans="1:14" ht="12.75">
      <c r="A57" s="12" t="s">
        <v>35</v>
      </c>
      <c r="B57" s="12">
        <f aca="true" t="shared" si="17" ref="B57:N57">B49</f>
        <v>940.2397930233185</v>
      </c>
      <c r="C57" s="12">
        <f t="shared" si="17"/>
        <v>956.130095343935</v>
      </c>
      <c r="D57" s="12">
        <f t="shared" si="17"/>
        <v>940.746974922763</v>
      </c>
      <c r="E57" s="12">
        <f t="shared" si="17"/>
        <v>887.7359874659346</v>
      </c>
      <c r="F57" s="12">
        <f t="shared" si="17"/>
        <v>908.4088893507356</v>
      </c>
      <c r="G57" s="12">
        <f t="shared" si="17"/>
        <v>950.0816368241118</v>
      </c>
      <c r="H57" s="12">
        <f t="shared" si="17"/>
        <v>980.2107566026901</v>
      </c>
      <c r="I57" s="12">
        <f t="shared" si="17"/>
        <v>942.7673193486497</v>
      </c>
      <c r="J57" s="12">
        <f t="shared" si="17"/>
        <v>975.880848320655</v>
      </c>
      <c r="K57" s="12">
        <f t="shared" si="17"/>
        <v>982.0592460047983</v>
      </c>
      <c r="L57" s="12">
        <f t="shared" si="17"/>
        <v>1040.2091178312062</v>
      </c>
      <c r="M57" s="12">
        <f t="shared" si="17"/>
        <v>1092.6207084977818</v>
      </c>
      <c r="N57" s="12">
        <f t="shared" si="17"/>
        <v>1127.3144653713618</v>
      </c>
    </row>
    <row r="58" spans="1:14" ht="12.75">
      <c r="A58" s="12" t="s">
        <v>39</v>
      </c>
      <c r="B58" s="12">
        <f aca="true" t="shared" si="18" ref="B58:N58">B50</f>
        <v>940.2397930233185</v>
      </c>
      <c r="C58" s="12">
        <f t="shared" si="18"/>
        <v>950.6968163022049</v>
      </c>
      <c r="D58" s="12">
        <f t="shared" si="18"/>
        <v>923.7346631409181</v>
      </c>
      <c r="E58" s="12">
        <f t="shared" si="18"/>
        <v>876.0016635738009</v>
      </c>
      <c r="F58" s="12">
        <f t="shared" si="18"/>
        <v>882.3067865242397</v>
      </c>
      <c r="G58" s="12">
        <f t="shared" si="18"/>
        <v>890.6504469861796</v>
      </c>
      <c r="H58" s="12">
        <f t="shared" si="18"/>
        <v>906.2759781168669</v>
      </c>
      <c r="I58" s="12">
        <f t="shared" si="18"/>
        <v>868.3202606303062</v>
      </c>
      <c r="J58" s="12">
        <f t="shared" si="18"/>
        <v>891.2747946002903</v>
      </c>
      <c r="K58" s="12">
        <f t="shared" si="18"/>
        <v>877.0059929531943</v>
      </c>
      <c r="L58" s="12">
        <f t="shared" si="18"/>
        <v>922.848372635383</v>
      </c>
      <c r="M58" s="12">
        <f t="shared" si="18"/>
        <v>931.3492884281485</v>
      </c>
      <c r="N58" s="12">
        <f t="shared" si="18"/>
        <v>964.8954645495</v>
      </c>
    </row>
    <row r="61" ht="12.75">
      <c r="A61" s="3" t="s">
        <v>40</v>
      </c>
    </row>
    <row r="63" spans="1:4" ht="12.75">
      <c r="A63" t="s">
        <v>41</v>
      </c>
      <c r="B63" s="8">
        <f>(N40/B40-1)</f>
        <v>0.28109594399479976</v>
      </c>
      <c r="D63" s="9">
        <f>1+B63</f>
        <v>1.2810959439947998</v>
      </c>
    </row>
    <row r="64" spans="1:4" ht="12.75">
      <c r="A64" t="s">
        <v>33</v>
      </c>
      <c r="B64" s="8">
        <f>(N41/B41-1)</f>
        <v>0.018183497782819025</v>
      </c>
      <c r="D64" s="9">
        <f>1+B64</f>
        <v>1.018183497782819</v>
      </c>
    </row>
    <row r="65" spans="1:4" ht="12.75">
      <c r="A65" t="s">
        <v>34</v>
      </c>
      <c r="B65" s="8">
        <f>(N43/B43-1)</f>
        <v>-0.14407603717597772</v>
      </c>
      <c r="D65" s="9">
        <f>1+B65</f>
        <v>0.8559239628240223</v>
      </c>
    </row>
    <row r="66" spans="1:4" ht="12.75">
      <c r="A66" t="s">
        <v>42</v>
      </c>
      <c r="B66" s="8">
        <f>(N42/B42-1)</f>
        <v>-0.08082386060992586</v>
      </c>
      <c r="D66" s="9">
        <f>1+B66</f>
        <v>0.9191761393900741</v>
      </c>
    </row>
    <row r="67" spans="1:4" ht="12.75">
      <c r="A67" t="s">
        <v>39</v>
      </c>
      <c r="B67" s="8">
        <f>(N32/B32-1)</f>
        <v>0.026222748397940032</v>
      </c>
      <c r="D67" s="9">
        <f>1-D66*D65*D64*D63</f>
        <v>-0.02622274839793981</v>
      </c>
    </row>
    <row r="68" ht="12.75">
      <c r="B68" s="9"/>
    </row>
    <row r="69" ht="12.75">
      <c r="B69" s="9"/>
    </row>
    <row r="71" ht="12.75">
      <c r="A71" s="3" t="s">
        <v>43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M72">
        <v>2001</v>
      </c>
      <c r="N72">
        <v>2002</v>
      </c>
    </row>
    <row r="73" spans="1:14" ht="12.75">
      <c r="A73" t="s">
        <v>44</v>
      </c>
      <c r="B73" s="10">
        <f aca="true" t="shared" si="19" ref="B73:N73">B32</f>
        <v>940.2397930233185</v>
      </c>
      <c r="C73" s="10">
        <f t="shared" si="19"/>
        <v>950.6968163022049</v>
      </c>
      <c r="D73" s="10">
        <f t="shared" si="19"/>
        <v>923.7346631409182</v>
      </c>
      <c r="E73" s="10">
        <f t="shared" si="19"/>
        <v>876.001663573801</v>
      </c>
      <c r="F73" s="10">
        <f t="shared" si="19"/>
        <v>882.3067865242397</v>
      </c>
      <c r="G73" s="10">
        <f t="shared" si="19"/>
        <v>890.6504469861796</v>
      </c>
      <c r="H73" s="10">
        <f t="shared" si="19"/>
        <v>906.275978116867</v>
      </c>
      <c r="I73" s="10">
        <f t="shared" si="19"/>
        <v>868.3202606303064</v>
      </c>
      <c r="J73" s="10">
        <f t="shared" si="19"/>
        <v>891.2747946002901</v>
      </c>
      <c r="K73" s="10">
        <f t="shared" si="19"/>
        <v>877.0059929531944</v>
      </c>
      <c r="L73" s="10">
        <f t="shared" si="19"/>
        <v>922.848372635383</v>
      </c>
      <c r="M73" s="10">
        <f t="shared" si="19"/>
        <v>931.3492884281484</v>
      </c>
      <c r="N73" s="10">
        <f t="shared" si="19"/>
        <v>964.8954645495002</v>
      </c>
    </row>
    <row r="74" spans="1:14" ht="12.75">
      <c r="A74" t="s">
        <v>22</v>
      </c>
      <c r="B74" s="10">
        <f aca="true" t="shared" si="20" ref="B74:N74">B33</f>
        <v>224316</v>
      </c>
      <c r="C74" s="10">
        <f t="shared" si="20"/>
        <v>228107</v>
      </c>
      <c r="D74" s="10">
        <f t="shared" si="20"/>
        <v>224437</v>
      </c>
      <c r="E74" s="10">
        <f t="shared" si="20"/>
        <v>211790</v>
      </c>
      <c r="F74" s="10">
        <f t="shared" si="20"/>
        <v>216722</v>
      </c>
      <c r="G74" s="10">
        <f t="shared" si="20"/>
        <v>226664</v>
      </c>
      <c r="H74" s="10">
        <f t="shared" si="20"/>
        <v>233852</v>
      </c>
      <c r="I74" s="10">
        <f t="shared" si="20"/>
        <v>224919</v>
      </c>
      <c r="J74" s="10">
        <f t="shared" si="20"/>
        <v>232819</v>
      </c>
      <c r="K74" s="10">
        <f t="shared" si="20"/>
        <v>234293</v>
      </c>
      <c r="L74" s="10">
        <f t="shared" si="20"/>
        <v>248166</v>
      </c>
      <c r="M74" s="10">
        <f t="shared" si="20"/>
        <v>260670</v>
      </c>
      <c r="N74" s="10">
        <f t="shared" si="20"/>
        <v>268947</v>
      </c>
    </row>
    <row r="75" spans="1:14" ht="12.75">
      <c r="A75" t="s">
        <v>45</v>
      </c>
      <c r="B75" s="10">
        <f aca="true" t="shared" si="21" ref="B75:N75">B34</f>
        <v>87712.7302030767</v>
      </c>
      <c r="C75" s="10">
        <f t="shared" si="21"/>
        <v>90371.89424814661</v>
      </c>
      <c r="D75" s="10">
        <f t="shared" si="21"/>
        <v>88186.43963621957</v>
      </c>
      <c r="E75" s="10">
        <f t="shared" si="21"/>
        <v>85109.0206031514</v>
      </c>
      <c r="F75" s="10">
        <f t="shared" si="21"/>
        <v>88151.3835251401</v>
      </c>
      <c r="G75" s="10">
        <f t="shared" si="21"/>
        <v>99159.05598420804</v>
      </c>
      <c r="H75" s="10">
        <f t="shared" si="21"/>
        <v>103459.06452282329</v>
      </c>
      <c r="I75" s="10">
        <f t="shared" si="21"/>
        <v>101388.45784600284</v>
      </c>
      <c r="J75" s="10">
        <f t="shared" si="21"/>
        <v>105028.21148820726</v>
      </c>
      <c r="K75" s="10">
        <f t="shared" si="21"/>
        <v>105955.57782999457</v>
      </c>
      <c r="L75" s="10">
        <f t="shared" si="21"/>
        <v>104566.47422407621</v>
      </c>
      <c r="M75" s="10">
        <f t="shared" si="21"/>
        <v>110323.25505237089</v>
      </c>
      <c r="N75" s="10">
        <f t="shared" si="21"/>
        <v>114411.67386853043</v>
      </c>
    </row>
    <row r="76" spans="1:14" ht="12.75">
      <c r="A76" t="s">
        <v>46</v>
      </c>
      <c r="B76" s="10">
        <f aca="true" t="shared" si="22" ref="B76:N76">B35</f>
        <v>173841</v>
      </c>
      <c r="C76" s="10">
        <f t="shared" si="22"/>
        <v>179731</v>
      </c>
      <c r="D76" s="10">
        <f t="shared" si="22"/>
        <v>180317</v>
      </c>
      <c r="E76" s="10">
        <f t="shared" si="22"/>
        <v>180781</v>
      </c>
      <c r="F76" s="10">
        <f t="shared" si="22"/>
        <v>184446</v>
      </c>
      <c r="G76" s="10">
        <f t="shared" si="22"/>
        <v>196912</v>
      </c>
      <c r="H76" s="10">
        <f t="shared" si="22"/>
        <v>205016</v>
      </c>
      <c r="I76" s="10">
        <f t="shared" si="22"/>
        <v>204750</v>
      </c>
      <c r="J76" s="10">
        <f t="shared" si="22"/>
        <v>209336</v>
      </c>
      <c r="K76" s="10">
        <f t="shared" si="22"/>
        <v>211881</v>
      </c>
      <c r="L76" s="10">
        <f t="shared" si="22"/>
        <v>212104</v>
      </c>
      <c r="M76" s="10">
        <f t="shared" si="22"/>
        <v>221922</v>
      </c>
      <c r="N76" s="10">
        <f t="shared" si="22"/>
        <v>222707</v>
      </c>
    </row>
    <row r="79" spans="2:14" ht="12.75">
      <c r="B79">
        <v>1990</v>
      </c>
      <c r="C79">
        <v>1991</v>
      </c>
      <c r="D79">
        <v>1992</v>
      </c>
      <c r="E79">
        <v>1993</v>
      </c>
      <c r="F79">
        <v>1994</v>
      </c>
      <c r="G79">
        <v>1995</v>
      </c>
      <c r="H79">
        <v>1996</v>
      </c>
      <c r="I79">
        <v>1997</v>
      </c>
      <c r="J79">
        <v>1998</v>
      </c>
      <c r="K79">
        <v>1999</v>
      </c>
      <c r="L79">
        <v>2000</v>
      </c>
      <c r="M79">
        <v>2001</v>
      </c>
      <c r="N79">
        <v>2002</v>
      </c>
    </row>
    <row r="80" spans="1:14" ht="12.75">
      <c r="A80" t="s">
        <v>47</v>
      </c>
      <c r="B80" s="10">
        <f aca="true" t="shared" si="23" ref="B80:N80">B47</f>
        <v>940.2397930233185</v>
      </c>
      <c r="C80" s="10">
        <f t="shared" si="23"/>
        <v>972.0965608796203</v>
      </c>
      <c r="D80" s="10">
        <f t="shared" si="23"/>
        <v>975.266011807259</v>
      </c>
      <c r="E80" s="10">
        <f t="shared" si="23"/>
        <v>977.7756111765839</v>
      </c>
      <c r="F80" s="10">
        <f t="shared" si="23"/>
        <v>997.5982010226529</v>
      </c>
      <c r="G80" s="10">
        <f t="shared" si="23"/>
        <v>1065.0220495959393</v>
      </c>
      <c r="H80" s="10">
        <f t="shared" si="23"/>
        <v>1108.853500649839</v>
      </c>
      <c r="I80" s="10">
        <f t="shared" si="23"/>
        <v>1107.4148079079414</v>
      </c>
      <c r="J80" s="10">
        <f t="shared" si="23"/>
        <v>1132.2187361573474</v>
      </c>
      <c r="K80" s="10">
        <f t="shared" si="23"/>
        <v>1145.9836723533213</v>
      </c>
      <c r="L80" s="10">
        <f t="shared" si="23"/>
        <v>1147.1897944640098</v>
      </c>
      <c r="M80" s="10">
        <f t="shared" si="23"/>
        <v>1200.2916190502867</v>
      </c>
      <c r="N80" s="10">
        <f t="shared" si="23"/>
        <v>1204.5373852246835</v>
      </c>
    </row>
    <row r="81" spans="1:14" ht="12.75">
      <c r="A81" t="s">
        <v>33</v>
      </c>
      <c r="B81" s="10">
        <f aca="true" t="shared" si="24" ref="B81:N81">B48-B47</f>
        <v>0</v>
      </c>
      <c r="C81" s="10">
        <f t="shared" si="24"/>
        <v>-3.351762419087777</v>
      </c>
      <c r="D81" s="10">
        <f t="shared" si="24"/>
        <v>-29.94827333246235</v>
      </c>
      <c r="E81" s="10">
        <f t="shared" si="24"/>
        <v>-65.44637765424795</v>
      </c>
      <c r="F81" s="10">
        <f t="shared" si="24"/>
        <v>-52.656247802166035</v>
      </c>
      <c r="G81" s="10">
        <f t="shared" si="24"/>
        <v>-2.08295216821989</v>
      </c>
      <c r="H81" s="10">
        <f t="shared" si="24"/>
        <v>0.17969428214769323</v>
      </c>
      <c r="I81" s="10">
        <f t="shared" si="24"/>
        <v>-20.577556355426395</v>
      </c>
      <c r="J81" s="10">
        <f t="shared" si="24"/>
        <v>-6.365013412123517</v>
      </c>
      <c r="K81" s="10">
        <f t="shared" si="24"/>
        <v>-10.18901246886935</v>
      </c>
      <c r="L81" s="10">
        <f t="shared" si="24"/>
        <v>-26.285681070274677</v>
      </c>
      <c r="M81" s="10">
        <f t="shared" si="24"/>
        <v>-17.67748475143867</v>
      </c>
      <c r="N81" s="10">
        <f t="shared" si="24"/>
        <v>21.902702873555654</v>
      </c>
    </row>
    <row r="82" spans="1:14" ht="12.75">
      <c r="A82" t="s">
        <v>34</v>
      </c>
      <c r="B82" s="10">
        <f aca="true" t="shared" si="25" ref="B82:N82">B49-B48</f>
        <v>0</v>
      </c>
      <c r="C82" s="10">
        <f t="shared" si="25"/>
        <v>-12.614703116597525</v>
      </c>
      <c r="D82" s="10">
        <f t="shared" si="25"/>
        <v>-4.570763552033668</v>
      </c>
      <c r="E82" s="10">
        <f t="shared" si="25"/>
        <v>-24.593246056401313</v>
      </c>
      <c r="F82" s="10">
        <f t="shared" si="25"/>
        <v>-36.53306386975123</v>
      </c>
      <c r="G82" s="10">
        <f t="shared" si="25"/>
        <v>-112.85746060360759</v>
      </c>
      <c r="H82" s="10">
        <f t="shared" si="25"/>
        <v>-128.82243832929646</v>
      </c>
      <c r="I82" s="10">
        <f t="shared" si="25"/>
        <v>-144.06993220386528</v>
      </c>
      <c r="J82" s="10">
        <f t="shared" si="25"/>
        <v>-149.9728744245689</v>
      </c>
      <c r="K82" s="10">
        <f t="shared" si="25"/>
        <v>-153.7354138796536</v>
      </c>
      <c r="L82" s="10">
        <f t="shared" si="25"/>
        <v>-80.6949955625289</v>
      </c>
      <c r="M82" s="10">
        <f t="shared" si="25"/>
        <v>-89.99342580106622</v>
      </c>
      <c r="N82" s="10">
        <f t="shared" si="25"/>
        <v>-99.12562272687728</v>
      </c>
    </row>
    <row r="83" spans="1:14" ht="12.75">
      <c r="A83" t="s">
        <v>35</v>
      </c>
      <c r="B83" s="10">
        <f aca="true" t="shared" si="26" ref="B83:N83">B50-B49</f>
        <v>0</v>
      </c>
      <c r="C83" s="10">
        <f t="shared" si="26"/>
        <v>-5.4332790417300885</v>
      </c>
      <c r="D83" s="10">
        <f t="shared" si="26"/>
        <v>-17.012311781844915</v>
      </c>
      <c r="E83" s="10">
        <f t="shared" si="26"/>
        <v>-11.734323892133716</v>
      </c>
      <c r="F83" s="10">
        <f t="shared" si="26"/>
        <v>-26.10210282649598</v>
      </c>
      <c r="G83" s="10">
        <f t="shared" si="26"/>
        <v>-59.43118983793215</v>
      </c>
      <c r="H83" s="10">
        <f t="shared" si="26"/>
        <v>-73.93477848582324</v>
      </c>
      <c r="I83" s="10">
        <f t="shared" si="26"/>
        <v>-74.44705871834356</v>
      </c>
      <c r="J83" s="10">
        <f t="shared" si="26"/>
        <v>-84.60605372036468</v>
      </c>
      <c r="K83" s="10">
        <f t="shared" si="26"/>
        <v>-105.05325305160397</v>
      </c>
      <c r="L83" s="10">
        <f t="shared" si="26"/>
        <v>-117.36074519582314</v>
      </c>
      <c r="M83" s="10">
        <f t="shared" si="26"/>
        <v>-161.27142006963334</v>
      </c>
      <c r="N83" s="10">
        <f t="shared" si="26"/>
        <v>-162.4190008218618</v>
      </c>
    </row>
    <row r="84" spans="1:14" ht="12.75">
      <c r="A84" t="s">
        <v>39</v>
      </c>
      <c r="B84" s="10">
        <f aca="true" t="shared" si="27" ref="B84:N84">B51</f>
        <v>940.2397930233185</v>
      </c>
      <c r="C84" s="10">
        <f t="shared" si="27"/>
        <v>950.6968163022049</v>
      </c>
      <c r="D84" s="10">
        <f t="shared" si="27"/>
        <v>923.7346631409182</v>
      </c>
      <c r="E84" s="10">
        <f t="shared" si="27"/>
        <v>876.001663573801</v>
      </c>
      <c r="F84" s="10">
        <f t="shared" si="27"/>
        <v>882.3067865242397</v>
      </c>
      <c r="G84" s="10">
        <f t="shared" si="27"/>
        <v>890.6504469861796</v>
      </c>
      <c r="H84" s="10">
        <f t="shared" si="27"/>
        <v>906.275978116867</v>
      </c>
      <c r="I84" s="10">
        <f t="shared" si="27"/>
        <v>868.3202606303064</v>
      </c>
      <c r="J84" s="10">
        <f t="shared" si="27"/>
        <v>891.2747946002901</v>
      </c>
      <c r="K84" s="10">
        <f t="shared" si="27"/>
        <v>877.0059929531944</v>
      </c>
      <c r="L84" s="10">
        <f t="shared" si="27"/>
        <v>922.848372635383</v>
      </c>
      <c r="M84" s="10">
        <f t="shared" si="27"/>
        <v>931.3492884281484</v>
      </c>
      <c r="N84" s="10">
        <f t="shared" si="27"/>
        <v>964.8954645495002</v>
      </c>
    </row>
    <row r="85" ht="12.75">
      <c r="M85" s="10"/>
    </row>
    <row r="88" ht="12.75">
      <c r="A88" t="s">
        <v>48</v>
      </c>
    </row>
    <row r="89" spans="2:3" ht="12.75">
      <c r="B89" t="s">
        <v>49</v>
      </c>
      <c r="C89" t="s">
        <v>50</v>
      </c>
    </row>
    <row r="90" spans="1:3" ht="12.75">
      <c r="A90" t="s">
        <v>51</v>
      </c>
      <c r="B90">
        <f>B47</f>
        <v>940.2397930233185</v>
      </c>
      <c r="C90">
        <v>0</v>
      </c>
    </row>
    <row r="91" spans="1:3" ht="12.75">
      <c r="A91" t="str">
        <f>A63</f>
        <v>Change due to electricity consumption</v>
      </c>
      <c r="B91">
        <f>M47</f>
        <v>1200.2916190502867</v>
      </c>
      <c r="C91">
        <f>B90</f>
        <v>940.2397930233185</v>
      </c>
    </row>
    <row r="92" spans="1:3" ht="12.75">
      <c r="A92" t="str">
        <f>A64</f>
        <v>Change due to share of nuclear and renewables</v>
      </c>
      <c r="B92">
        <f>M48</f>
        <v>1182.614134298848</v>
      </c>
      <c r="C92">
        <f>B91</f>
        <v>1200.2916190502867</v>
      </c>
    </row>
    <row r="93" spans="1:3" ht="12.75">
      <c r="A93" t="str">
        <f>A65</f>
        <v>Change due to efficiency improvement</v>
      </c>
      <c r="B93">
        <f>M49</f>
        <v>1092.6207084977818</v>
      </c>
      <c r="C93">
        <f>B92</f>
        <v>1182.614134298848</v>
      </c>
    </row>
    <row r="94" spans="1:3" ht="12.75">
      <c r="A94" t="str">
        <f>A66</f>
        <v>Decrease due to fossil fuel switching</v>
      </c>
      <c r="B94">
        <f>M50</f>
        <v>931.3492884281485</v>
      </c>
      <c r="C94">
        <f>B93</f>
        <v>1092.6207084977818</v>
      </c>
    </row>
    <row r="95" spans="1:3" ht="12.75">
      <c r="A95" t="s">
        <v>52</v>
      </c>
      <c r="B95">
        <f>B94</f>
        <v>931.3492884281485</v>
      </c>
      <c r="C95">
        <f>B90</f>
        <v>940.2397930233185</v>
      </c>
    </row>
    <row r="99" spans="2:14" ht="12.75">
      <c r="B99">
        <v>1990</v>
      </c>
      <c r="C99">
        <v>1991</v>
      </c>
      <c r="D99">
        <v>1992</v>
      </c>
      <c r="E99">
        <v>1993</v>
      </c>
      <c r="F99">
        <v>1994</v>
      </c>
      <c r="G99">
        <v>1995</v>
      </c>
      <c r="H99">
        <v>1996</v>
      </c>
      <c r="I99">
        <v>1997</v>
      </c>
      <c r="J99">
        <v>1998</v>
      </c>
      <c r="K99">
        <v>1999</v>
      </c>
      <c r="L99">
        <v>2000</v>
      </c>
      <c r="M99">
        <v>2001</v>
      </c>
      <c r="N99">
        <v>2002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Helpdesk</cp:lastModifiedBy>
  <dcterms:created xsi:type="dcterms:W3CDTF">2005-09-08T15:10:03Z</dcterms:created>
  <dcterms:modified xsi:type="dcterms:W3CDTF">2005-09-22T14:15:33Z</dcterms:modified>
  <cp:category/>
  <cp:version/>
  <cp:contentType/>
  <cp:contentStatus/>
</cp:coreProperties>
</file>