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385"/>
  </bookViews>
  <sheets>
    <sheet name="Graph 7_co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T83" i="1" l="1"/>
  <c r="V83" i="1" s="1"/>
  <c r="T82" i="1"/>
  <c r="V82" i="1" s="1"/>
  <c r="T80" i="1"/>
  <c r="U80" i="1" s="1"/>
  <c r="T79" i="1"/>
  <c r="V79" i="1" s="1"/>
  <c r="T77" i="1"/>
  <c r="V77" i="1" s="1"/>
  <c r="T76" i="1"/>
  <c r="V76" i="1" s="1"/>
  <c r="T74" i="1"/>
  <c r="U74" i="1" s="1"/>
  <c r="T73" i="1"/>
  <c r="V73" i="1" s="1"/>
  <c r="T71" i="1"/>
  <c r="V71" i="1" s="1"/>
  <c r="T70" i="1"/>
  <c r="V70" i="1" s="1"/>
  <c r="T68" i="1"/>
  <c r="U68" i="1" s="1"/>
  <c r="T67" i="1"/>
  <c r="V67" i="1" s="1"/>
  <c r="T65" i="1"/>
  <c r="V65" i="1" s="1"/>
  <c r="T64" i="1"/>
  <c r="V64" i="1" s="1"/>
  <c r="T62" i="1"/>
  <c r="U62" i="1" s="1"/>
  <c r="T61" i="1"/>
  <c r="V61" i="1" s="1"/>
  <c r="T59" i="1"/>
  <c r="V59" i="1" s="1"/>
  <c r="T58" i="1"/>
  <c r="V58" i="1" s="1"/>
  <c r="T56" i="1"/>
  <c r="U56" i="1" s="1"/>
  <c r="T55" i="1"/>
  <c r="V55" i="1" s="1"/>
  <c r="T53" i="1"/>
  <c r="V53" i="1" s="1"/>
  <c r="V52" i="1"/>
  <c r="T52" i="1"/>
  <c r="U53" i="1" s="1"/>
  <c r="T50" i="1"/>
  <c r="U50" i="1" s="1"/>
  <c r="T49" i="1"/>
  <c r="V49" i="1" s="1"/>
  <c r="U47" i="1"/>
  <c r="T47" i="1"/>
  <c r="V47" i="1" s="1"/>
  <c r="V46" i="1"/>
  <c r="T46" i="1"/>
  <c r="T44" i="1"/>
  <c r="U44" i="1" s="1"/>
  <c r="T43" i="1"/>
  <c r="V43" i="1" s="1"/>
  <c r="U41" i="1"/>
  <c r="T41" i="1"/>
  <c r="V41" i="1" s="1"/>
  <c r="V40" i="1"/>
  <c r="T40" i="1"/>
  <c r="T38" i="1"/>
  <c r="U38" i="1" s="1"/>
  <c r="T37" i="1"/>
  <c r="V37" i="1" s="1"/>
  <c r="U35" i="1"/>
  <c r="T35" i="1"/>
  <c r="V35" i="1" s="1"/>
  <c r="V34" i="1"/>
  <c r="T34" i="1"/>
  <c r="T32" i="1"/>
  <c r="U32" i="1" s="1"/>
  <c r="T31" i="1"/>
  <c r="V31" i="1" s="1"/>
  <c r="N30" i="1"/>
  <c r="M30" i="1"/>
  <c r="L30" i="1"/>
  <c r="K30" i="1"/>
  <c r="U29" i="1"/>
  <c r="T29" i="1"/>
  <c r="V29" i="1" s="1"/>
  <c r="N29" i="1"/>
  <c r="M29" i="1"/>
  <c r="L29" i="1"/>
  <c r="K29" i="1"/>
  <c r="V28" i="1"/>
  <c r="T28" i="1"/>
  <c r="N28" i="1"/>
  <c r="M28" i="1"/>
  <c r="L28" i="1"/>
  <c r="K28" i="1"/>
  <c r="N27" i="1"/>
  <c r="M27" i="1"/>
  <c r="L27" i="1"/>
  <c r="K27" i="1"/>
  <c r="T26" i="1"/>
  <c r="U26" i="1" s="1"/>
  <c r="N26" i="1"/>
  <c r="M26" i="1"/>
  <c r="L26" i="1"/>
  <c r="K26" i="1"/>
  <c r="T25" i="1"/>
  <c r="V25" i="1" s="1"/>
  <c r="N25" i="1"/>
  <c r="M25" i="1"/>
  <c r="L25" i="1"/>
  <c r="K25" i="1"/>
  <c r="N24" i="1"/>
  <c r="M24" i="1"/>
  <c r="L24" i="1"/>
  <c r="K24" i="1"/>
  <c r="U23" i="1"/>
  <c r="T23" i="1"/>
  <c r="V23" i="1" s="1"/>
  <c r="N23" i="1"/>
  <c r="M23" i="1"/>
  <c r="L23" i="1"/>
  <c r="K23" i="1"/>
  <c r="V22" i="1"/>
  <c r="T22" i="1"/>
  <c r="N22" i="1"/>
  <c r="M22" i="1"/>
  <c r="L22" i="1"/>
  <c r="K22" i="1"/>
  <c r="N21" i="1"/>
  <c r="M21" i="1"/>
  <c r="L21" i="1"/>
  <c r="K21" i="1"/>
  <c r="T20" i="1"/>
  <c r="U20" i="1" s="1"/>
  <c r="N20" i="1"/>
  <c r="M20" i="1"/>
  <c r="L20" i="1"/>
  <c r="K20" i="1"/>
  <c r="T19" i="1"/>
  <c r="V19" i="1" s="1"/>
  <c r="N19" i="1"/>
  <c r="M19" i="1"/>
  <c r="L19" i="1"/>
  <c r="K19" i="1"/>
  <c r="N18" i="1"/>
  <c r="M18" i="1"/>
  <c r="L18" i="1"/>
  <c r="K18" i="1"/>
  <c r="U17" i="1"/>
  <c r="T17" i="1"/>
  <c r="V17" i="1" s="1"/>
  <c r="N17" i="1"/>
  <c r="M17" i="1"/>
  <c r="L17" i="1"/>
  <c r="K17" i="1"/>
  <c r="V16" i="1"/>
  <c r="T16" i="1"/>
  <c r="N16" i="1"/>
  <c r="M16" i="1"/>
  <c r="L16" i="1"/>
  <c r="K16" i="1"/>
  <c r="N15" i="1"/>
  <c r="M15" i="1"/>
  <c r="L15" i="1"/>
  <c r="K15" i="1"/>
  <c r="T14" i="1"/>
  <c r="U14" i="1" s="1"/>
  <c r="N14" i="1"/>
  <c r="M14" i="1"/>
  <c r="L14" i="1"/>
  <c r="K14" i="1"/>
  <c r="T13" i="1"/>
  <c r="V13" i="1" s="1"/>
  <c r="N13" i="1"/>
  <c r="M13" i="1"/>
  <c r="L13" i="1"/>
  <c r="K13" i="1"/>
  <c r="N12" i="1"/>
  <c r="M12" i="1"/>
  <c r="L12" i="1"/>
  <c r="K12" i="1"/>
  <c r="U11" i="1"/>
  <c r="T11" i="1"/>
  <c r="V11" i="1" s="1"/>
  <c r="N11" i="1"/>
  <c r="M11" i="1"/>
  <c r="L11" i="1"/>
  <c r="K11" i="1"/>
  <c r="V10" i="1"/>
  <c r="T10" i="1"/>
  <c r="N10" i="1"/>
  <c r="M10" i="1"/>
  <c r="L10" i="1"/>
  <c r="K10" i="1"/>
  <c r="N9" i="1"/>
  <c r="M9" i="1"/>
  <c r="L9" i="1"/>
  <c r="K9" i="1"/>
  <c r="T8" i="1"/>
  <c r="U8" i="1" s="1"/>
  <c r="N8" i="1"/>
  <c r="M8" i="1"/>
  <c r="L8" i="1"/>
  <c r="K8" i="1"/>
  <c r="T7" i="1"/>
  <c r="V7" i="1" s="1"/>
  <c r="N7" i="1"/>
  <c r="M7" i="1"/>
  <c r="L7" i="1"/>
  <c r="K7" i="1"/>
  <c r="N6" i="1"/>
  <c r="M6" i="1"/>
  <c r="L6" i="1"/>
  <c r="K6" i="1"/>
  <c r="U5" i="1"/>
  <c r="T5" i="1"/>
  <c r="V5" i="1" s="1"/>
  <c r="N5" i="1"/>
  <c r="M5" i="1"/>
  <c r="L5" i="1"/>
  <c r="K5" i="1"/>
  <c r="V4" i="1"/>
  <c r="T4" i="1"/>
  <c r="N4" i="1"/>
  <c r="M4" i="1"/>
  <c r="L4" i="1"/>
  <c r="K4" i="1"/>
  <c r="N3" i="1"/>
  <c r="L35" i="1" s="1"/>
  <c r="M3" i="1"/>
  <c r="K35" i="1" s="1"/>
  <c r="L3" i="1"/>
  <c r="L34" i="1" s="1"/>
  <c r="K3" i="1"/>
  <c r="K34" i="1" s="1"/>
  <c r="H3" i="1"/>
  <c r="M34" i="1" l="1"/>
  <c r="N34" i="1"/>
  <c r="M35" i="1"/>
  <c r="N35" i="1"/>
  <c r="V8" i="1"/>
  <c r="V14" i="1"/>
  <c r="V20" i="1"/>
  <c r="V26" i="1"/>
  <c r="V32" i="1"/>
  <c r="L33" i="1"/>
  <c r="V38" i="1"/>
  <c r="V44" i="1"/>
  <c r="V50" i="1"/>
  <c r="V56" i="1"/>
  <c r="U59" i="1"/>
  <c r="V62" i="1"/>
  <c r="U65" i="1"/>
  <c r="V68" i="1"/>
  <c r="U71" i="1"/>
  <c r="V74" i="1"/>
  <c r="U77" i="1"/>
  <c r="V80" i="1"/>
  <c r="U83" i="1"/>
  <c r="K33" i="1"/>
  <c r="K37" i="1" s="1"/>
  <c r="M33" i="1" l="1"/>
  <c r="N33" i="1"/>
  <c r="L37" i="1"/>
</calcChain>
</file>

<file path=xl/sharedStrings.xml><?xml version="1.0" encoding="utf-8"?>
<sst xmlns="http://schemas.openxmlformats.org/spreadsheetml/2006/main" count="123" uniqueCount="40">
  <si>
    <t>graph 4 : CO2 emissions in industry</t>
  </si>
  <si>
    <t>MtCO2</t>
  </si>
  <si>
    <t>Direct</t>
  </si>
  <si>
    <t>Indirect</t>
  </si>
  <si>
    <t>EU-27</t>
  </si>
  <si>
    <t>Malta</t>
  </si>
  <si>
    <t>% CO2 elec</t>
  </si>
  <si>
    <t>Austria</t>
  </si>
  <si>
    <t>Belgium</t>
  </si>
  <si>
    <t>Bulgaria</t>
  </si>
  <si>
    <t>Cyprus</t>
  </si>
  <si>
    <t>Czech Republic</t>
  </si>
  <si>
    <t>Denmark</t>
  </si>
  <si>
    <t>Latvia</t>
  </si>
  <si>
    <t>Estonia</t>
  </si>
  <si>
    <t>Finland</t>
  </si>
  <si>
    <t>France</t>
  </si>
  <si>
    <t>Lithuania</t>
  </si>
  <si>
    <t>Germany</t>
  </si>
  <si>
    <t>Greece</t>
  </si>
  <si>
    <t>Hungary</t>
  </si>
  <si>
    <t>Luxembourg</t>
  </si>
  <si>
    <t>Ireland</t>
  </si>
  <si>
    <t>Italy</t>
  </si>
  <si>
    <t>Slovenia</t>
  </si>
  <si>
    <t>Source ODYSSEE</t>
  </si>
  <si>
    <t>Netherlands</t>
  </si>
  <si>
    <t>Poland</t>
  </si>
  <si>
    <t>Portugal</t>
  </si>
  <si>
    <t>Romania</t>
  </si>
  <si>
    <t>Slovakia</t>
  </si>
  <si>
    <t>Spain</t>
  </si>
  <si>
    <t>Sweden</t>
  </si>
  <si>
    <t>UK</t>
  </si>
  <si>
    <t>EU27</t>
  </si>
  <si>
    <t>2008/1990</t>
  </si>
  <si>
    <t>2008/1990 (%/year)</t>
  </si>
  <si>
    <t>total emissions</t>
  </si>
  <si>
    <t>direct</t>
  </si>
  <si>
    <t>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</si>
</sst>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3" fillId="0" borderId="0" xfId="0" applyFont="1" applyBorder="1"/>
    <xf numFmtId="1" fontId="3" fillId="0" borderId="0" xfId="0" applyNumberFormat="1" applyFont="1" applyFill="1" applyBorder="1"/>
    <xf numFmtId="164" fontId="0" fillId="0" borderId="0" xfId="0" applyNumberFormat="1"/>
    <xf numFmtId="1" fontId="2" fillId="0" borderId="1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164" fontId="2" fillId="0" borderId="1" xfId="0" applyNumberFormat="1" applyFont="1" applyBorder="1"/>
    <xf numFmtId="2" fontId="3" fillId="0" borderId="0" xfId="0" applyNumberFormat="1" applyFont="1" applyBorder="1"/>
    <xf numFmtId="164" fontId="0" fillId="0" borderId="0" xfId="0" applyNumberFormat="1" applyBorder="1"/>
    <xf numFmtId="9" fontId="4" fillId="0" borderId="0" xfId="1" applyFont="1"/>
    <xf numFmtId="9" fontId="4" fillId="2" borderId="0" xfId="1" applyFont="1" applyFill="1"/>
    <xf numFmtId="0" fontId="3" fillId="0" borderId="0" xfId="0" applyFont="1" applyFill="1" applyBorder="1"/>
    <xf numFmtId="1" fontId="0" fillId="0" borderId="0" xfId="0" applyNumberFormat="1"/>
    <xf numFmtId="9" fontId="5" fillId="2" borderId="0" xfId="1" applyFont="1" applyFill="1"/>
    <xf numFmtId="165" fontId="5" fillId="2" borderId="0" xfId="1" applyNumberFormat="1" applyFont="1" applyFill="1"/>
    <xf numFmtId="165" fontId="4" fillId="2" borderId="0" xfId="1" applyNumberFormat="1" applyFont="1" applyFill="1"/>
    <xf numFmtId="0" fontId="3" fillId="0" borderId="0" xfId="0" applyFont="1" applyBorder="1" applyAlignment="1">
      <alignment horizontal="center" vertical="center"/>
    </xf>
    <xf numFmtId="9" fontId="4" fillId="0" borderId="0" xfId="1" applyFont="1" applyFill="1"/>
    <xf numFmtId="165" fontId="4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6403650026838"/>
          <c:y val="8.445642407906559E-2"/>
          <c:w val="0.88244766505636074"/>
          <c:h val="0.63342318059299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7_co2'!$R$2</c:f>
              <c:strCache>
                <c:ptCount val="1"/>
                <c:pt idx="0">
                  <c:v>Direct</c:v>
                </c:pt>
              </c:strCache>
            </c:strRef>
          </c:tx>
          <c:invertIfNegative val="0"/>
          <c:cat>
            <c:strRef>
              <c:f>'Graph 7_co2'!$Q$4:$Q$83</c:f>
              <c:strCache>
                <c:ptCount val="79"/>
                <c:pt idx="0">
                  <c:v>Malta</c:v>
                </c:pt>
                <c:pt idx="3">
                  <c:v>Cyprus</c:v>
                </c:pt>
                <c:pt idx="6">
                  <c:v>Latvia</c:v>
                </c:pt>
                <c:pt idx="9">
                  <c:v>Lithuania</c:v>
                </c:pt>
                <c:pt idx="12">
                  <c:v>Luxembourg</c:v>
                </c:pt>
                <c:pt idx="15">
                  <c:v>Estonia</c:v>
                </c:pt>
                <c:pt idx="18">
                  <c:v>Slovenia</c:v>
                </c:pt>
                <c:pt idx="21">
                  <c:v>Ireland</c:v>
                </c:pt>
                <c:pt idx="24">
                  <c:v>Denmark</c:v>
                </c:pt>
                <c:pt idx="27">
                  <c:v>Hungary</c:v>
                </c:pt>
                <c:pt idx="30">
                  <c:v>Sweden</c:v>
                </c:pt>
                <c:pt idx="33">
                  <c:v>Slovakia</c:v>
                </c:pt>
                <c:pt idx="36">
                  <c:v>Portugal</c:v>
                </c:pt>
                <c:pt idx="39">
                  <c:v>Bulgaria</c:v>
                </c:pt>
                <c:pt idx="42">
                  <c:v>Austria</c:v>
                </c:pt>
                <c:pt idx="45">
                  <c:v>Greece</c:v>
                </c:pt>
                <c:pt idx="48">
                  <c:v>Finland</c:v>
                </c:pt>
                <c:pt idx="51">
                  <c:v>Belgium</c:v>
                </c:pt>
                <c:pt idx="54">
                  <c:v>Romania</c:v>
                </c:pt>
                <c:pt idx="57">
                  <c:v>Netherlands</c:v>
                </c:pt>
                <c:pt idx="60">
                  <c:v>Czech Republic</c:v>
                </c:pt>
                <c:pt idx="63">
                  <c:v>France</c:v>
                </c:pt>
                <c:pt idx="66">
                  <c:v>Poland</c:v>
                </c:pt>
                <c:pt idx="69">
                  <c:v>Spain</c:v>
                </c:pt>
                <c:pt idx="72">
                  <c:v>Italy</c:v>
                </c:pt>
                <c:pt idx="75">
                  <c:v>UK</c:v>
                </c:pt>
                <c:pt idx="78">
                  <c:v>Germany</c:v>
                </c:pt>
              </c:strCache>
            </c:strRef>
          </c:cat>
          <c:val>
            <c:numRef>
              <c:f>'Graph 7_co2'!$R$4:$R$83</c:f>
              <c:numCache>
                <c:formatCode>0.00</c:formatCode>
                <c:ptCount val="80"/>
                <c:pt idx="0">
                  <c:v>5.9396837801947003E-2</c:v>
                </c:pt>
                <c:pt idx="1">
                  <c:v>0.101523543637006</c:v>
                </c:pt>
                <c:pt idx="2" formatCode="0">
                  <c:v>0</c:v>
                </c:pt>
                <c:pt idx="3" formatCode="0">
                  <c:v>0.67976405713249599</c:v>
                </c:pt>
                <c:pt idx="4" formatCode="0">
                  <c:v>1.0700651689276599</c:v>
                </c:pt>
                <c:pt idx="5" formatCode="0">
                  <c:v>0</c:v>
                </c:pt>
                <c:pt idx="6" formatCode="0">
                  <c:v>3.8049547072674401</c:v>
                </c:pt>
                <c:pt idx="7" formatCode="0">
                  <c:v>1.1552927881851398</c:v>
                </c:pt>
                <c:pt idx="8" formatCode="0">
                  <c:v>0</c:v>
                </c:pt>
                <c:pt idx="9" formatCode="0">
                  <c:v>6.1842016608783901</c:v>
                </c:pt>
                <c:pt idx="10" formatCode="0">
                  <c:v>1.34956932958079</c:v>
                </c:pt>
                <c:pt idx="11" formatCode="0">
                  <c:v>0</c:v>
                </c:pt>
                <c:pt idx="12" formatCode="0">
                  <c:v>5.1633724917138295</c:v>
                </c:pt>
                <c:pt idx="13" formatCode="0">
                  <c:v>1.6087824423013302</c:v>
                </c:pt>
                <c:pt idx="14" formatCode="0">
                  <c:v>0</c:v>
                </c:pt>
                <c:pt idx="15" formatCode="0">
                  <c:v>2.2583102107166702</c:v>
                </c:pt>
                <c:pt idx="16" formatCode="0">
                  <c:v>0.981862715033334</c:v>
                </c:pt>
                <c:pt idx="17" formatCode="0">
                  <c:v>0</c:v>
                </c:pt>
                <c:pt idx="18" formatCode="0">
                  <c:v>3.0853689025339901</c:v>
                </c:pt>
                <c:pt idx="19" formatCode="0">
                  <c:v>2.2687608773099899</c:v>
                </c:pt>
                <c:pt idx="20" formatCode="0">
                  <c:v>0</c:v>
                </c:pt>
                <c:pt idx="21" formatCode="0">
                  <c:v>3.9400648023946299</c:v>
                </c:pt>
                <c:pt idx="22" formatCode="0">
                  <c:v>5.5229470362281896</c:v>
                </c:pt>
                <c:pt idx="23" formatCode="0">
                  <c:v>0</c:v>
                </c:pt>
                <c:pt idx="24" formatCode="0">
                  <c:v>5.4237722658141001</c:v>
                </c:pt>
                <c:pt idx="25" formatCode="0">
                  <c:v>5.1993133644360094</c:v>
                </c:pt>
                <c:pt idx="26" formatCode="0">
                  <c:v>0</c:v>
                </c:pt>
                <c:pt idx="27" formatCode="0">
                  <c:v>14.635895309807299</c:v>
                </c:pt>
                <c:pt idx="28" formatCode="0">
                  <c:v>6.7701912379544602</c:v>
                </c:pt>
                <c:pt idx="29" formatCode="0">
                  <c:v>0</c:v>
                </c:pt>
                <c:pt idx="30" formatCode="0">
                  <c:v>11.7163263127481</c:v>
                </c:pt>
                <c:pt idx="31" formatCode="0">
                  <c:v>10.151298951381101</c:v>
                </c:pt>
                <c:pt idx="32" formatCode="0">
                  <c:v>0</c:v>
                </c:pt>
                <c:pt idx="33" formatCode="0">
                  <c:v>19.712348185517701</c:v>
                </c:pt>
                <c:pt idx="34" formatCode="0">
                  <c:v>7.8293608601254796</c:v>
                </c:pt>
                <c:pt idx="35" formatCode="0">
                  <c:v>0</c:v>
                </c:pt>
                <c:pt idx="36" formatCode="0">
                  <c:v>9.1573157532502503</c:v>
                </c:pt>
                <c:pt idx="37" formatCode="0">
                  <c:v>10.0606277316154</c:v>
                </c:pt>
                <c:pt idx="38" formatCode="0">
                  <c:v>0</c:v>
                </c:pt>
                <c:pt idx="39" formatCode="0">
                  <c:v>21.821389119614999</c:v>
                </c:pt>
                <c:pt idx="40" formatCode="0">
                  <c:v>7.5736625689389605</c:v>
                </c:pt>
                <c:pt idx="41" formatCode="General">
                  <c:v>0</c:v>
                </c:pt>
                <c:pt idx="42" formatCode="0">
                  <c:v>12.685226880416799</c:v>
                </c:pt>
                <c:pt idx="43" formatCode="0">
                  <c:v>15.996580094395201</c:v>
                </c:pt>
                <c:pt idx="44" formatCode="0">
                  <c:v>0</c:v>
                </c:pt>
                <c:pt idx="45" formatCode="0">
                  <c:v>9.7252729533548408</c:v>
                </c:pt>
                <c:pt idx="46" formatCode="0">
                  <c:v>9.3075523883332298</c:v>
                </c:pt>
                <c:pt idx="47" formatCode="0">
                  <c:v>0</c:v>
                </c:pt>
                <c:pt idx="48" formatCode="0">
                  <c:v>13.1715640655296</c:v>
                </c:pt>
                <c:pt idx="49" formatCode="0">
                  <c:v>10.634303426361001</c:v>
                </c:pt>
                <c:pt idx="50" formatCode="0">
                  <c:v>0</c:v>
                </c:pt>
                <c:pt idx="51" formatCode="0">
                  <c:v>33.017852310923104</c:v>
                </c:pt>
                <c:pt idx="52" formatCode="0">
                  <c:v>26.513717423541301</c:v>
                </c:pt>
                <c:pt idx="53" formatCode="0">
                  <c:v>0</c:v>
                </c:pt>
                <c:pt idx="54" formatCode="0">
                  <c:v>31.957758492</c:v>
                </c:pt>
                <c:pt idx="55" formatCode="0">
                  <c:v>18.085819847835701</c:v>
                </c:pt>
                <c:pt idx="56" formatCode="0">
                  <c:v>0</c:v>
                </c:pt>
                <c:pt idx="57" formatCode="0">
                  <c:v>32.653464483678</c:v>
                </c:pt>
                <c:pt idx="58" formatCode="0">
                  <c:v>27.499144090368699</c:v>
                </c:pt>
                <c:pt idx="59" formatCode="0">
                  <c:v>0</c:v>
                </c:pt>
                <c:pt idx="60" formatCode="0">
                  <c:v>46.616293647466698</c:v>
                </c:pt>
                <c:pt idx="61" formatCode="0">
                  <c:v>15.993666956456099</c:v>
                </c:pt>
                <c:pt idx="62" formatCode="0">
                  <c:v>0</c:v>
                </c:pt>
                <c:pt idx="63" formatCode="0">
                  <c:v>85.307055665932097</c:v>
                </c:pt>
                <c:pt idx="64" formatCode="0">
                  <c:v>73.083884898599706</c:v>
                </c:pt>
                <c:pt idx="65" formatCode="0">
                  <c:v>0</c:v>
                </c:pt>
                <c:pt idx="66" formatCode="0">
                  <c:v>42.937230152889597</c:v>
                </c:pt>
                <c:pt idx="67" formatCode="0">
                  <c:v>32.352713133048198</c:v>
                </c:pt>
                <c:pt idx="68" formatCode="0">
                  <c:v>0</c:v>
                </c:pt>
                <c:pt idx="69" formatCode="0">
                  <c:v>46.1904935978</c:v>
                </c:pt>
                <c:pt idx="70" formatCode="0">
                  <c:v>66.194503986409998</c:v>
                </c:pt>
                <c:pt idx="71" formatCode="0">
                  <c:v>0</c:v>
                </c:pt>
                <c:pt idx="72" formatCode="0">
                  <c:v>86.528370451634899</c:v>
                </c:pt>
                <c:pt idx="73" formatCode="0">
                  <c:v>72.803504169102212</c:v>
                </c:pt>
                <c:pt idx="74" formatCode="0">
                  <c:v>0</c:v>
                </c:pt>
                <c:pt idx="75" formatCode="0">
                  <c:v>98.891951585295303</c:v>
                </c:pt>
                <c:pt idx="76" formatCode="0">
                  <c:v>75.319862380410811</c:v>
                </c:pt>
                <c:pt idx="77" formatCode="0">
                  <c:v>0</c:v>
                </c:pt>
                <c:pt idx="78" formatCode="0">
                  <c:v>154.48242055141</c:v>
                </c:pt>
                <c:pt idx="79" formatCode="0">
                  <c:v>94.5164146336773</c:v>
                </c:pt>
              </c:numCache>
            </c:numRef>
          </c:val>
        </c:ser>
        <c:ser>
          <c:idx val="1"/>
          <c:order val="1"/>
          <c:tx>
            <c:strRef>
              <c:f>'Graph 7_co2'!$S$2</c:f>
              <c:strCache>
                <c:ptCount val="1"/>
                <c:pt idx="0">
                  <c:v>Indirect</c:v>
                </c:pt>
              </c:strCache>
            </c:strRef>
          </c:tx>
          <c:invertIfNegative val="0"/>
          <c:cat>
            <c:strRef>
              <c:f>'Graph 7_co2'!$Q$4:$Q$83</c:f>
              <c:strCache>
                <c:ptCount val="79"/>
                <c:pt idx="0">
                  <c:v>Malta</c:v>
                </c:pt>
                <c:pt idx="3">
                  <c:v>Cyprus</c:v>
                </c:pt>
                <c:pt idx="6">
                  <c:v>Latvia</c:v>
                </c:pt>
                <c:pt idx="9">
                  <c:v>Lithuania</c:v>
                </c:pt>
                <c:pt idx="12">
                  <c:v>Luxembourg</c:v>
                </c:pt>
                <c:pt idx="15">
                  <c:v>Estonia</c:v>
                </c:pt>
                <c:pt idx="18">
                  <c:v>Slovenia</c:v>
                </c:pt>
                <c:pt idx="21">
                  <c:v>Ireland</c:v>
                </c:pt>
                <c:pt idx="24">
                  <c:v>Denmark</c:v>
                </c:pt>
                <c:pt idx="27">
                  <c:v>Hungary</c:v>
                </c:pt>
                <c:pt idx="30">
                  <c:v>Sweden</c:v>
                </c:pt>
                <c:pt idx="33">
                  <c:v>Slovakia</c:v>
                </c:pt>
                <c:pt idx="36">
                  <c:v>Portugal</c:v>
                </c:pt>
                <c:pt idx="39">
                  <c:v>Bulgaria</c:v>
                </c:pt>
                <c:pt idx="42">
                  <c:v>Austria</c:v>
                </c:pt>
                <c:pt idx="45">
                  <c:v>Greece</c:v>
                </c:pt>
                <c:pt idx="48">
                  <c:v>Finland</c:v>
                </c:pt>
                <c:pt idx="51">
                  <c:v>Belgium</c:v>
                </c:pt>
                <c:pt idx="54">
                  <c:v>Romania</c:v>
                </c:pt>
                <c:pt idx="57">
                  <c:v>Netherlands</c:v>
                </c:pt>
                <c:pt idx="60">
                  <c:v>Czech Republic</c:v>
                </c:pt>
                <c:pt idx="63">
                  <c:v>France</c:v>
                </c:pt>
                <c:pt idx="66">
                  <c:v>Poland</c:v>
                </c:pt>
                <c:pt idx="69">
                  <c:v>Spain</c:v>
                </c:pt>
                <c:pt idx="72">
                  <c:v>Italy</c:v>
                </c:pt>
                <c:pt idx="75">
                  <c:v>UK</c:v>
                </c:pt>
                <c:pt idx="78">
                  <c:v>Germany</c:v>
                </c:pt>
              </c:strCache>
            </c:strRef>
          </c:cat>
          <c:val>
            <c:numRef>
              <c:f>'Graph 7_co2'!$S$4:$S$83</c:f>
              <c:numCache>
                <c:formatCode>0.00</c:formatCode>
                <c:ptCount val="80"/>
                <c:pt idx="0">
                  <c:v>0</c:v>
                </c:pt>
                <c:pt idx="1">
                  <c:v>0.54691101923730445</c:v>
                </c:pt>
                <c:pt idx="2" formatCode="0">
                  <c:v>0</c:v>
                </c:pt>
                <c:pt idx="3" formatCode="0">
                  <c:v>0.31843947311616544</c:v>
                </c:pt>
                <c:pt idx="4" formatCode="0">
                  <c:v>0.65037576049180323</c:v>
                </c:pt>
                <c:pt idx="5" formatCode="0">
                  <c:v>0</c:v>
                </c:pt>
                <c:pt idx="6" formatCode="0">
                  <c:v>2.3703746300262396</c:v>
                </c:pt>
                <c:pt idx="7" formatCode="0">
                  <c:v>0.53339266110603878</c:v>
                </c:pt>
                <c:pt idx="8" formatCode="0">
                  <c:v>0</c:v>
                </c:pt>
                <c:pt idx="9" formatCode="0">
                  <c:v>5.5591044927428319</c:v>
                </c:pt>
                <c:pt idx="10" formatCode="0">
                  <c:v>1.0416601536595593</c:v>
                </c:pt>
                <c:pt idx="11" formatCode="0">
                  <c:v>0</c:v>
                </c:pt>
                <c:pt idx="12" formatCode="0">
                  <c:v>0.82346544002653743</c:v>
                </c:pt>
                <c:pt idx="13" formatCode="0">
                  <c:v>0.75748411095240997</c:v>
                </c:pt>
                <c:pt idx="14" formatCode="0">
                  <c:v>0</c:v>
                </c:pt>
                <c:pt idx="15" formatCode="0">
                  <c:v>12.339113491965396</c:v>
                </c:pt>
                <c:pt idx="16" formatCode="0">
                  <c:v>4.2650927614426504</c:v>
                </c:pt>
                <c:pt idx="17" formatCode="0">
                  <c:v>0</c:v>
                </c:pt>
                <c:pt idx="18" formatCode="0">
                  <c:v>3.8575447477174976</c:v>
                </c:pt>
                <c:pt idx="19" formatCode="0">
                  <c:v>3.592499221149966</c:v>
                </c:pt>
                <c:pt idx="20" formatCode="0">
                  <c:v>0</c:v>
                </c:pt>
                <c:pt idx="21" formatCode="0">
                  <c:v>4.1103014534883719</c:v>
                </c:pt>
                <c:pt idx="22" formatCode="0">
                  <c:v>4.5904489664203334</c:v>
                </c:pt>
                <c:pt idx="23" formatCode="0">
                  <c:v>0</c:v>
                </c:pt>
                <c:pt idx="24" formatCode="0">
                  <c:v>7.3795286579024921</c:v>
                </c:pt>
                <c:pt idx="25" formatCode="0">
                  <c:v>6.369916940406247</c:v>
                </c:pt>
                <c:pt idx="26" formatCode="0">
                  <c:v>0</c:v>
                </c:pt>
                <c:pt idx="27" formatCode="0">
                  <c:v>8.8978198003246654</c:v>
                </c:pt>
                <c:pt idx="28" formatCode="0">
                  <c:v>5.0459632393165048</c:v>
                </c:pt>
                <c:pt idx="29" formatCode="0">
                  <c:v>0</c:v>
                </c:pt>
                <c:pt idx="30" formatCode="0">
                  <c:v>3.3258063228746551</c:v>
                </c:pt>
                <c:pt idx="31" formatCode="0">
                  <c:v>3.0726588322199202</c:v>
                </c:pt>
                <c:pt idx="32" formatCode="0">
                  <c:v>0</c:v>
                </c:pt>
                <c:pt idx="33" formatCode="0">
                  <c:v>9.4982462986972038</c:v>
                </c:pt>
                <c:pt idx="34" formatCode="0">
                  <c:v>3.7652656376276936</c:v>
                </c:pt>
                <c:pt idx="35" formatCode="0">
                  <c:v>0</c:v>
                </c:pt>
                <c:pt idx="36" formatCode="0">
                  <c:v>6.6024579766606637</c:v>
                </c:pt>
                <c:pt idx="37" formatCode="0">
                  <c:v>5.7718057272943426</c:v>
                </c:pt>
                <c:pt idx="38" formatCode="0">
                  <c:v>0</c:v>
                </c:pt>
                <c:pt idx="39" formatCode="0">
                  <c:v>19.954928516566035</c:v>
                </c:pt>
                <c:pt idx="40" formatCode="0">
                  <c:v>12.141021753954682</c:v>
                </c:pt>
                <c:pt idx="41" formatCode="General">
                  <c:v>0</c:v>
                </c:pt>
                <c:pt idx="42" formatCode="0">
                  <c:v>4.6223621986690011</c:v>
                </c:pt>
                <c:pt idx="43" formatCode="0">
                  <c:v>4.8524154082147426</c:v>
                </c:pt>
                <c:pt idx="44" formatCode="0">
                  <c:v>0</c:v>
                </c:pt>
                <c:pt idx="45" formatCode="0">
                  <c:v>17.266486145741688</c:v>
                </c:pt>
                <c:pt idx="46" formatCode="0">
                  <c:v>14.791276418966987</c:v>
                </c:pt>
                <c:pt idx="47" formatCode="0">
                  <c:v>0</c:v>
                </c:pt>
                <c:pt idx="48" formatCode="0">
                  <c:v>9.2423072191252391</c:v>
                </c:pt>
                <c:pt idx="49" formatCode="0">
                  <c:v>11.703177303991964</c:v>
                </c:pt>
                <c:pt idx="50" formatCode="0">
                  <c:v>0</c:v>
                </c:pt>
                <c:pt idx="51" formatCode="0">
                  <c:v>12.387228307459614</c:v>
                </c:pt>
                <c:pt idx="52" formatCode="0">
                  <c:v>9.5834967530740922</c:v>
                </c:pt>
                <c:pt idx="53" formatCode="0">
                  <c:v>0</c:v>
                </c:pt>
                <c:pt idx="54" formatCode="0">
                  <c:v>69.39985483120536</c:v>
                </c:pt>
                <c:pt idx="55" formatCode="0">
                  <c:v>25.413768831108417</c:v>
                </c:pt>
                <c:pt idx="56" formatCode="0">
                  <c:v>0</c:v>
                </c:pt>
                <c:pt idx="57" formatCode="0">
                  <c:v>18.338829936399232</c:v>
                </c:pt>
                <c:pt idx="58" formatCode="0">
                  <c:v>22.478734439708099</c:v>
                </c:pt>
                <c:pt idx="59" formatCode="0">
                  <c:v>0</c:v>
                </c:pt>
                <c:pt idx="60" formatCode="0">
                  <c:v>27.441783623844771</c:v>
                </c:pt>
                <c:pt idx="61" formatCode="0">
                  <c:v>24.325265201838434</c:v>
                </c:pt>
                <c:pt idx="62" formatCode="0">
                  <c:v>0</c:v>
                </c:pt>
                <c:pt idx="63" formatCode="0">
                  <c:v>19.110587161170454</c:v>
                </c:pt>
                <c:pt idx="64" formatCode="0">
                  <c:v>14.253167962006069</c:v>
                </c:pt>
                <c:pt idx="65" formatCode="0">
                  <c:v>0</c:v>
                </c:pt>
                <c:pt idx="66" formatCode="0">
                  <c:v>98.630211321924463</c:v>
                </c:pt>
                <c:pt idx="67" formatCode="0">
                  <c:v>65.742111529065852</c:v>
                </c:pt>
                <c:pt idx="68" formatCode="0">
                  <c:v>0</c:v>
                </c:pt>
                <c:pt idx="69" formatCode="0">
                  <c:v>32.514481689175369</c:v>
                </c:pt>
                <c:pt idx="70" formatCode="0">
                  <c:v>39.022762300152884</c:v>
                </c:pt>
                <c:pt idx="71" formatCode="0">
                  <c:v>0</c:v>
                </c:pt>
                <c:pt idx="72" formatCode="0">
                  <c:v>55.356203634735266</c:v>
                </c:pt>
                <c:pt idx="73" formatCode="0">
                  <c:v>52.436774047359883</c:v>
                </c:pt>
                <c:pt idx="74" formatCode="0">
                  <c:v>0</c:v>
                </c:pt>
                <c:pt idx="75" formatCode="0">
                  <c:v>74.847805478488709</c:v>
                </c:pt>
                <c:pt idx="76" formatCode="0">
                  <c:v>59.564282596173918</c:v>
                </c:pt>
                <c:pt idx="77" formatCode="0">
                  <c:v>0</c:v>
                </c:pt>
                <c:pt idx="78" formatCode="0">
                  <c:v>154.92086273428424</c:v>
                </c:pt>
                <c:pt idx="79" formatCode="0">
                  <c:v>138.06922663189263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204304768"/>
        <c:axId val="204306304"/>
      </c:barChart>
      <c:catAx>
        <c:axId val="2043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06304"/>
        <c:crosses val="autoZero"/>
        <c:auto val="1"/>
        <c:lblAlgn val="ctr"/>
        <c:lblOffset val="100"/>
        <c:tickLblSkip val="1"/>
        <c:noMultiLvlLbl val="0"/>
      </c:catAx>
      <c:valAx>
        <c:axId val="204306304"/>
        <c:scaling>
          <c:orientation val="minMax"/>
          <c:max val="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MtCO2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0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5567553401255"/>
          <c:y val="0.9197237366059533"/>
          <c:w val="0.18668982616883167"/>
          <c:h val="5.663987820740475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95250</xdr:rowOff>
    </xdr:from>
    <xdr:to>
      <xdr:col>7</xdr:col>
      <xdr:colOff>685800</xdr:colOff>
      <xdr:row>21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5_Industry%20graphs_rev311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Graph 1 ODEX_EU27"/>
      <sheetName val="Graph 2 ODEX_countries"/>
      <sheetName val="Graph 3 % change industry_cons"/>
      <sheetName val="Graph 4_benchmark_steel"/>
      <sheetName val="Graph5_benchmark_cement"/>
      <sheetName val="Graph6_benchmark_paper"/>
      <sheetName val="Graph 7_co2"/>
    </sheetNames>
    <sheetDataSet>
      <sheetData sheetId="0"/>
      <sheetData sheetId="1"/>
      <sheetData sheetId="2"/>
      <sheetData sheetId="3">
        <row r="7">
          <cell r="B7">
            <v>801.80743545552207</v>
          </cell>
          <cell r="C7">
            <v>599.94492604419406</v>
          </cell>
          <cell r="J7">
            <v>662.83760440958338</v>
          </cell>
          <cell r="K7">
            <v>531.60589515471713</v>
          </cell>
        </row>
        <row r="8">
          <cell r="B8">
            <v>12.685226880416799</v>
          </cell>
          <cell r="C8">
            <v>15.996580094395201</v>
          </cell>
          <cell r="J8">
            <v>4.6223621986690011</v>
          </cell>
          <cell r="K8">
            <v>4.8524154082147426</v>
          </cell>
        </row>
        <row r="9">
          <cell r="B9">
            <v>33.017852310923104</v>
          </cell>
          <cell r="C9">
            <v>26.513717423541301</v>
          </cell>
          <cell r="J9">
            <v>12.387228307459614</v>
          </cell>
          <cell r="K9">
            <v>9.5834967530740922</v>
          </cell>
        </row>
        <row r="10">
          <cell r="B10">
            <v>21.821389119614999</v>
          </cell>
          <cell r="C10">
            <v>7.5736625689389605</v>
          </cell>
          <cell r="J10">
            <v>19.954928516566035</v>
          </cell>
          <cell r="K10">
            <v>12.141021753954682</v>
          </cell>
        </row>
        <row r="11">
          <cell r="B11">
            <v>0.67976405713249599</v>
          </cell>
          <cell r="C11">
            <v>1.0700651689276599</v>
          </cell>
          <cell r="J11">
            <v>0.31843947311616544</v>
          </cell>
          <cell r="K11">
            <v>0.65037576049180323</v>
          </cell>
        </row>
        <row r="12">
          <cell r="B12">
            <v>46.616293647466698</v>
          </cell>
          <cell r="C12">
            <v>15.993666956456099</v>
          </cell>
          <cell r="J12">
            <v>27.441783623844771</v>
          </cell>
          <cell r="K12">
            <v>24.325265201838434</v>
          </cell>
        </row>
        <row r="13">
          <cell r="B13">
            <v>5.4237722658141001</v>
          </cell>
          <cell r="C13">
            <v>5.1993133644360094</v>
          </cell>
          <cell r="J13">
            <v>7.3795286579024921</v>
          </cell>
          <cell r="K13">
            <v>6.369916940406247</v>
          </cell>
        </row>
        <row r="14">
          <cell r="B14">
            <v>2.2583102107166702</v>
          </cell>
          <cell r="C14">
            <v>0.981862715033334</v>
          </cell>
          <cell r="J14">
            <v>12.339113491965396</v>
          </cell>
          <cell r="K14">
            <v>4.2650927614426504</v>
          </cell>
        </row>
        <row r="15">
          <cell r="B15">
            <v>13.1715640655296</v>
          </cell>
          <cell r="C15">
            <v>10.634303426361001</v>
          </cell>
          <cell r="J15">
            <v>9.2423072191252391</v>
          </cell>
          <cell r="K15">
            <v>11.703177303991964</v>
          </cell>
        </row>
        <row r="16">
          <cell r="B16">
            <v>85.307055665932097</v>
          </cell>
          <cell r="C16">
            <v>73.083884898599706</v>
          </cell>
          <cell r="J16">
            <v>19.110587161170454</v>
          </cell>
          <cell r="K16">
            <v>14.253167962006069</v>
          </cell>
        </row>
        <row r="17">
          <cell r="B17">
            <v>154.48242055141</v>
          </cell>
          <cell r="C17">
            <v>94.5164146336773</v>
          </cell>
          <cell r="J17">
            <v>154.92086273428424</v>
          </cell>
          <cell r="K17">
            <v>138.06922663189263</v>
          </cell>
        </row>
        <row r="18">
          <cell r="B18">
            <v>9.7252729533548408</v>
          </cell>
          <cell r="C18">
            <v>9.3075523883332298</v>
          </cell>
          <cell r="J18">
            <v>17.266486145741688</v>
          </cell>
          <cell r="K18">
            <v>14.791276418966987</v>
          </cell>
        </row>
        <row r="19">
          <cell r="B19">
            <v>14.635895309807299</v>
          </cell>
          <cell r="C19">
            <v>6.7701912379544602</v>
          </cell>
          <cell r="J19">
            <v>8.8978198003246654</v>
          </cell>
          <cell r="K19">
            <v>5.0459632393165048</v>
          </cell>
        </row>
        <row r="20">
          <cell r="B20">
            <v>3.9400648023946299</v>
          </cell>
          <cell r="C20">
            <v>5.5229470362281896</v>
          </cell>
          <cell r="J20">
            <v>4.1103014534883719</v>
          </cell>
          <cell r="K20">
            <v>4.5904489664203334</v>
          </cell>
        </row>
        <row r="21">
          <cell r="B21">
            <v>86.528370451634899</v>
          </cell>
          <cell r="C21">
            <v>72.803504169102212</v>
          </cell>
          <cell r="J21">
            <v>55.356203634735266</v>
          </cell>
          <cell r="K21">
            <v>52.436774047359883</v>
          </cell>
        </row>
        <row r="22">
          <cell r="B22">
            <v>3.8049547072674401</v>
          </cell>
          <cell r="C22">
            <v>1.1552927881851398</v>
          </cell>
          <cell r="J22">
            <v>2.3703746300262396</v>
          </cell>
          <cell r="K22">
            <v>0.53339266110603878</v>
          </cell>
        </row>
        <row r="23">
          <cell r="B23">
            <v>6.1842016608783901</v>
          </cell>
          <cell r="C23">
            <v>1.34956932958079</v>
          </cell>
          <cell r="J23">
            <v>5.5591044927428319</v>
          </cell>
          <cell r="K23">
            <v>1.0416601536595593</v>
          </cell>
        </row>
        <row r="24">
          <cell r="B24">
            <v>5.1633724917138295</v>
          </cell>
          <cell r="C24">
            <v>1.6087824423013302</v>
          </cell>
          <cell r="J24">
            <v>0.82346544002653743</v>
          </cell>
          <cell r="K24">
            <v>0.75748411095240997</v>
          </cell>
        </row>
        <row r="25">
          <cell r="B25">
            <v>5.9396837801947003E-2</v>
          </cell>
          <cell r="C25">
            <v>0.101523543637006</v>
          </cell>
          <cell r="J25">
            <v>0</v>
          </cell>
          <cell r="K25">
            <v>0.54691101923730445</v>
          </cell>
        </row>
        <row r="26">
          <cell r="B26">
            <v>32.653464483678</v>
          </cell>
          <cell r="C26">
            <v>27.499144090368699</v>
          </cell>
          <cell r="J26">
            <v>18.338829936399232</v>
          </cell>
          <cell r="K26">
            <v>22.478734439708099</v>
          </cell>
        </row>
        <row r="27">
          <cell r="B27">
            <v>42.937230152889597</v>
          </cell>
          <cell r="C27">
            <v>32.352713133048198</v>
          </cell>
          <cell r="J27">
            <v>98.630211321924463</v>
          </cell>
          <cell r="K27">
            <v>65.742111529065852</v>
          </cell>
        </row>
        <row r="28">
          <cell r="B28">
            <v>9.1573157532502503</v>
          </cell>
          <cell r="C28">
            <v>10.0606277316154</v>
          </cell>
          <cell r="J28">
            <v>6.6024579766606637</v>
          </cell>
          <cell r="K28">
            <v>5.7718057272943426</v>
          </cell>
        </row>
        <row r="29">
          <cell r="B29">
            <v>31.957758492</v>
          </cell>
          <cell r="C29">
            <v>18.085819847835701</v>
          </cell>
          <cell r="J29">
            <v>69.39985483120536</v>
          </cell>
          <cell r="K29">
            <v>25.413768831108417</v>
          </cell>
        </row>
        <row r="30">
          <cell r="B30">
            <v>19.712348185517701</v>
          </cell>
          <cell r="C30">
            <v>7.8293608601254796</v>
          </cell>
          <cell r="J30">
            <v>9.4982462986972038</v>
          </cell>
          <cell r="K30">
            <v>3.7652656376276936</v>
          </cell>
        </row>
        <row r="31">
          <cell r="B31">
            <v>3.0853689025339901</v>
          </cell>
          <cell r="C31">
            <v>2.2687608773099899</v>
          </cell>
          <cell r="J31">
            <v>3.8575447477174976</v>
          </cell>
          <cell r="K31">
            <v>3.592499221149966</v>
          </cell>
        </row>
        <row r="32">
          <cell r="B32">
            <v>46.1904935978</v>
          </cell>
          <cell r="C32">
            <v>66.194503986409998</v>
          </cell>
          <cell r="J32">
            <v>32.514481689175369</v>
          </cell>
          <cell r="K32">
            <v>39.022762300152884</v>
          </cell>
        </row>
        <row r="33">
          <cell r="B33">
            <v>11.7163263127481</v>
          </cell>
          <cell r="C33">
            <v>10.151298951381101</v>
          </cell>
          <cell r="J33">
            <v>3.3258063228746551</v>
          </cell>
          <cell r="K33">
            <v>3.0726588322199202</v>
          </cell>
        </row>
        <row r="34">
          <cell r="B34">
            <v>98.891951585295303</v>
          </cell>
          <cell r="C34">
            <v>75.319862380410811</v>
          </cell>
          <cell r="J34">
            <v>74.847805478488709</v>
          </cell>
          <cell r="K34">
            <v>59.564282596173918</v>
          </cell>
        </row>
      </sheetData>
      <sheetData sheetId="4"/>
      <sheetData sheetId="5"/>
      <sheetData sheetId="6"/>
      <sheetData sheetId="10">
        <row r="2">
          <cell r="R2" t="str">
            <v>Direct</v>
          </cell>
          <cell r="S2" t="str">
            <v>Indirect</v>
          </cell>
        </row>
        <row r="4">
          <cell r="Q4" t="str">
            <v>Malta</v>
          </cell>
          <cell r="R4">
            <v>5.9396837801947003E-2</v>
          </cell>
          <cell r="S4">
            <v>0</v>
          </cell>
        </row>
        <row r="5">
          <cell r="R5">
            <v>0.101523543637006</v>
          </cell>
          <cell r="S5">
            <v>0.54691101923730445</v>
          </cell>
        </row>
        <row r="6">
          <cell r="R6" t="str">
            <v>Cyprus</v>
          </cell>
          <cell r="S6" t="str">
            <v>Cyprus</v>
          </cell>
        </row>
        <row r="7">
          <cell r="Q7" t="str">
            <v>Cyprus</v>
          </cell>
          <cell r="R7">
            <v>0.67976405713249599</v>
          </cell>
          <cell r="S7">
            <v>0.31843947311616544</v>
          </cell>
        </row>
        <row r="8">
          <cell r="R8">
            <v>1.0700651689276599</v>
          </cell>
          <cell r="S8">
            <v>0.65037576049180323</v>
          </cell>
        </row>
        <row r="9">
          <cell r="R9" t="str">
            <v>Latvia</v>
          </cell>
          <cell r="S9" t="str">
            <v>Latvia</v>
          </cell>
        </row>
        <row r="10">
          <cell r="Q10" t="str">
            <v>Latvia</v>
          </cell>
          <cell r="R10">
            <v>3.8049547072674401</v>
          </cell>
          <cell r="S10">
            <v>2.3703746300262396</v>
          </cell>
        </row>
        <row r="11">
          <cell r="R11">
            <v>1.1552927881851398</v>
          </cell>
          <cell r="S11">
            <v>0.53339266110603878</v>
          </cell>
        </row>
        <row r="12">
          <cell r="R12" t="str">
            <v>Lithuania</v>
          </cell>
          <cell r="S12" t="str">
            <v>Lithuania</v>
          </cell>
        </row>
        <row r="13">
          <cell r="Q13" t="str">
            <v>Lithuania</v>
          </cell>
          <cell r="R13">
            <v>6.1842016608783901</v>
          </cell>
          <cell r="S13">
            <v>5.5591044927428319</v>
          </cell>
        </row>
        <row r="14">
          <cell r="R14">
            <v>1.34956932958079</v>
          </cell>
          <cell r="S14">
            <v>1.0416601536595593</v>
          </cell>
        </row>
        <row r="15">
          <cell r="R15" t="str">
            <v>Luxembourg</v>
          </cell>
          <cell r="S15" t="str">
            <v>Luxembourg</v>
          </cell>
        </row>
        <row r="16">
          <cell r="Q16" t="str">
            <v>Luxembourg</v>
          </cell>
          <cell r="R16">
            <v>5.1633724917138295</v>
          </cell>
          <cell r="S16">
            <v>0.82346544002653743</v>
          </cell>
        </row>
        <row r="17">
          <cell r="R17">
            <v>1.6087824423013302</v>
          </cell>
          <cell r="S17">
            <v>0.75748411095240997</v>
          </cell>
        </row>
        <row r="18">
          <cell r="R18" t="str">
            <v>Estonia</v>
          </cell>
          <cell r="S18" t="str">
            <v>Estonia</v>
          </cell>
        </row>
        <row r="19">
          <cell r="Q19" t="str">
            <v>Estonia</v>
          </cell>
          <cell r="R19">
            <v>2.2583102107166702</v>
          </cell>
          <cell r="S19">
            <v>12.339113491965396</v>
          </cell>
        </row>
        <row r="20">
          <cell r="R20">
            <v>0.981862715033334</v>
          </cell>
          <cell r="S20">
            <v>4.2650927614426504</v>
          </cell>
        </row>
        <row r="21">
          <cell r="R21" t="str">
            <v>Slovenia</v>
          </cell>
          <cell r="S21" t="str">
            <v>Slovenia</v>
          </cell>
        </row>
        <row r="22">
          <cell r="Q22" t="str">
            <v>Slovenia</v>
          </cell>
          <cell r="R22">
            <v>3.0853689025339901</v>
          </cell>
          <cell r="S22">
            <v>3.8575447477174976</v>
          </cell>
        </row>
        <row r="23">
          <cell r="R23">
            <v>2.2687608773099899</v>
          </cell>
          <cell r="S23">
            <v>3.592499221149966</v>
          </cell>
        </row>
        <row r="24">
          <cell r="R24" t="str">
            <v>Ireland</v>
          </cell>
          <cell r="S24" t="str">
            <v>Ireland</v>
          </cell>
        </row>
        <row r="25">
          <cell r="Q25" t="str">
            <v>Ireland</v>
          </cell>
          <cell r="R25">
            <v>3.9400648023946299</v>
          </cell>
          <cell r="S25">
            <v>4.1103014534883719</v>
          </cell>
        </row>
        <row r="26">
          <cell r="R26">
            <v>5.5229470362281896</v>
          </cell>
          <cell r="S26">
            <v>4.5904489664203334</v>
          </cell>
        </row>
        <row r="27">
          <cell r="R27" t="str">
            <v>Denmark</v>
          </cell>
          <cell r="S27" t="str">
            <v>Denmark</v>
          </cell>
        </row>
        <row r="28">
          <cell r="Q28" t="str">
            <v>Denmark</v>
          </cell>
          <cell r="R28">
            <v>5.4237722658141001</v>
          </cell>
          <cell r="S28">
            <v>7.3795286579024921</v>
          </cell>
        </row>
        <row r="29">
          <cell r="R29">
            <v>5.1993133644360094</v>
          </cell>
          <cell r="S29">
            <v>6.369916940406247</v>
          </cell>
        </row>
        <row r="30">
          <cell r="R30" t="str">
            <v>Hungary</v>
          </cell>
          <cell r="S30" t="str">
            <v>Hungary</v>
          </cell>
        </row>
        <row r="31">
          <cell r="Q31" t="str">
            <v>Hungary</v>
          </cell>
          <cell r="R31">
            <v>14.635895309807299</v>
          </cell>
          <cell r="S31">
            <v>8.8978198003246654</v>
          </cell>
        </row>
        <row r="32">
          <cell r="R32">
            <v>6.7701912379544602</v>
          </cell>
          <cell r="S32">
            <v>5.0459632393165048</v>
          </cell>
        </row>
        <row r="33">
          <cell r="R33" t="str">
            <v>Sweden</v>
          </cell>
          <cell r="S33" t="str">
            <v>Sweden</v>
          </cell>
        </row>
        <row r="34">
          <cell r="Q34" t="str">
            <v>Sweden</v>
          </cell>
          <cell r="R34">
            <v>11.7163263127481</v>
          </cell>
          <cell r="S34">
            <v>3.3258063228746551</v>
          </cell>
        </row>
        <row r="35">
          <cell r="R35">
            <v>10.151298951381101</v>
          </cell>
          <cell r="S35">
            <v>3.0726588322199202</v>
          </cell>
        </row>
        <row r="36">
          <cell r="R36" t="str">
            <v>Slovakia</v>
          </cell>
          <cell r="S36" t="str">
            <v>Slovakia</v>
          </cell>
        </row>
        <row r="37">
          <cell r="Q37" t="str">
            <v>Slovakia</v>
          </cell>
          <cell r="R37">
            <v>19.712348185517701</v>
          </cell>
          <cell r="S37">
            <v>9.4982462986972038</v>
          </cell>
        </row>
        <row r="38">
          <cell r="R38">
            <v>7.8293608601254796</v>
          </cell>
          <cell r="S38">
            <v>3.7652656376276936</v>
          </cell>
        </row>
        <row r="39">
          <cell r="R39" t="str">
            <v>Portugal</v>
          </cell>
          <cell r="S39" t="str">
            <v>Portugal</v>
          </cell>
        </row>
        <row r="40">
          <cell r="Q40" t="str">
            <v>Portugal</v>
          </cell>
          <cell r="R40">
            <v>9.1573157532502503</v>
          </cell>
          <cell r="S40">
            <v>6.6024579766606637</v>
          </cell>
        </row>
        <row r="41">
          <cell r="R41">
            <v>10.0606277316154</v>
          </cell>
          <cell r="S41">
            <v>5.7718057272943426</v>
          </cell>
        </row>
        <row r="42">
          <cell r="R42" t="str">
            <v>Bulgaria</v>
          </cell>
          <cell r="S42" t="str">
            <v>Bulgaria</v>
          </cell>
        </row>
        <row r="43">
          <cell r="Q43" t="str">
            <v>Bulgaria</v>
          </cell>
          <cell r="R43">
            <v>21.821389119614999</v>
          </cell>
          <cell r="S43">
            <v>19.954928516566035</v>
          </cell>
        </row>
        <row r="44">
          <cell r="R44">
            <v>7.5736625689389605</v>
          </cell>
          <cell r="S44">
            <v>12.141021753954682</v>
          </cell>
        </row>
        <row r="45">
          <cell r="R45" t="str">
            <v>Austria</v>
          </cell>
          <cell r="S45" t="str">
            <v>Austria</v>
          </cell>
        </row>
        <row r="46">
          <cell r="Q46" t="str">
            <v>Austria</v>
          </cell>
          <cell r="R46">
            <v>12.685226880416799</v>
          </cell>
          <cell r="S46">
            <v>4.6223621986690011</v>
          </cell>
        </row>
        <row r="47">
          <cell r="R47">
            <v>15.996580094395201</v>
          </cell>
          <cell r="S47">
            <v>4.8524154082147426</v>
          </cell>
        </row>
        <row r="48">
          <cell r="R48" t="str">
            <v>Greece</v>
          </cell>
          <cell r="S48" t="str">
            <v>Greece</v>
          </cell>
        </row>
        <row r="49">
          <cell r="Q49" t="str">
            <v>Greece</v>
          </cell>
          <cell r="R49">
            <v>9.7252729533548408</v>
          </cell>
          <cell r="S49">
            <v>17.266486145741688</v>
          </cell>
        </row>
        <row r="50">
          <cell r="R50">
            <v>9.3075523883332298</v>
          </cell>
          <cell r="S50">
            <v>14.791276418966987</v>
          </cell>
        </row>
        <row r="51">
          <cell r="R51" t="str">
            <v>Finland</v>
          </cell>
          <cell r="S51" t="str">
            <v>Finland</v>
          </cell>
        </row>
        <row r="52">
          <cell r="Q52" t="str">
            <v>Finland</v>
          </cell>
          <cell r="R52">
            <v>13.1715640655296</v>
          </cell>
          <cell r="S52">
            <v>9.2423072191252391</v>
          </cell>
        </row>
        <row r="53">
          <cell r="R53">
            <v>10.634303426361001</v>
          </cell>
          <cell r="S53">
            <v>11.703177303991964</v>
          </cell>
        </row>
        <row r="54">
          <cell r="R54" t="str">
            <v>Belgium</v>
          </cell>
          <cell r="S54" t="str">
            <v>Belgium</v>
          </cell>
        </row>
        <row r="55">
          <cell r="Q55" t="str">
            <v>Belgium</v>
          </cell>
          <cell r="R55">
            <v>33.017852310923104</v>
          </cell>
          <cell r="S55">
            <v>12.387228307459614</v>
          </cell>
        </row>
        <row r="56">
          <cell r="R56">
            <v>26.513717423541301</v>
          </cell>
          <cell r="S56">
            <v>9.5834967530740922</v>
          </cell>
        </row>
        <row r="57">
          <cell r="R57" t="str">
            <v>Romania</v>
          </cell>
          <cell r="S57" t="str">
            <v>Romania</v>
          </cell>
        </row>
        <row r="58">
          <cell r="Q58" t="str">
            <v>Romania</v>
          </cell>
          <cell r="R58">
            <v>31.957758492</v>
          </cell>
          <cell r="S58">
            <v>69.39985483120536</v>
          </cell>
        </row>
        <row r="59">
          <cell r="R59">
            <v>18.085819847835701</v>
          </cell>
          <cell r="S59">
            <v>25.413768831108417</v>
          </cell>
        </row>
        <row r="60">
          <cell r="R60" t="str">
            <v>Netherlands</v>
          </cell>
          <cell r="S60" t="str">
            <v>Netherlands</v>
          </cell>
        </row>
        <row r="61">
          <cell r="Q61" t="str">
            <v>Netherlands</v>
          </cell>
          <cell r="R61">
            <v>32.653464483678</v>
          </cell>
          <cell r="S61">
            <v>18.338829936399232</v>
          </cell>
        </row>
        <row r="62">
          <cell r="R62">
            <v>27.499144090368699</v>
          </cell>
          <cell r="S62">
            <v>22.478734439708099</v>
          </cell>
        </row>
        <row r="63">
          <cell r="R63" t="str">
            <v>Czech Republic</v>
          </cell>
          <cell r="S63" t="str">
            <v>Czech Republic</v>
          </cell>
        </row>
        <row r="64">
          <cell r="Q64" t="str">
            <v>Czech Republic</v>
          </cell>
          <cell r="R64">
            <v>46.616293647466698</v>
          </cell>
          <cell r="S64">
            <v>27.441783623844771</v>
          </cell>
        </row>
        <row r="65">
          <cell r="R65">
            <v>15.993666956456099</v>
          </cell>
          <cell r="S65">
            <v>24.325265201838434</v>
          </cell>
        </row>
        <row r="66">
          <cell r="R66" t="str">
            <v>France</v>
          </cell>
          <cell r="S66" t="str">
            <v>France</v>
          </cell>
        </row>
        <row r="67">
          <cell r="Q67" t="str">
            <v>France</v>
          </cell>
          <cell r="R67">
            <v>85.307055665932097</v>
          </cell>
          <cell r="S67">
            <v>19.110587161170454</v>
          </cell>
        </row>
        <row r="68">
          <cell r="R68">
            <v>73.083884898599706</v>
          </cell>
          <cell r="S68">
            <v>14.253167962006069</v>
          </cell>
        </row>
        <row r="69">
          <cell r="R69" t="str">
            <v>Poland</v>
          </cell>
          <cell r="S69" t="str">
            <v>Poland</v>
          </cell>
        </row>
        <row r="70">
          <cell r="Q70" t="str">
            <v>Poland</v>
          </cell>
          <cell r="R70">
            <v>42.937230152889597</v>
          </cell>
          <cell r="S70">
            <v>98.630211321924463</v>
          </cell>
        </row>
        <row r="71">
          <cell r="R71">
            <v>32.352713133048198</v>
          </cell>
          <cell r="S71">
            <v>65.742111529065852</v>
          </cell>
        </row>
        <row r="72">
          <cell r="R72" t="str">
            <v>Spain</v>
          </cell>
          <cell r="S72" t="str">
            <v>Spain</v>
          </cell>
        </row>
        <row r="73">
          <cell r="Q73" t="str">
            <v>Spain</v>
          </cell>
          <cell r="R73">
            <v>46.1904935978</v>
          </cell>
          <cell r="S73">
            <v>32.514481689175369</v>
          </cell>
        </row>
        <row r="74">
          <cell r="R74">
            <v>66.194503986409998</v>
          </cell>
          <cell r="S74">
            <v>39.022762300152884</v>
          </cell>
        </row>
        <row r="75">
          <cell r="R75" t="str">
            <v>Italy</v>
          </cell>
          <cell r="S75" t="str">
            <v>Italy</v>
          </cell>
        </row>
        <row r="76">
          <cell r="Q76" t="str">
            <v>Italy</v>
          </cell>
          <cell r="R76">
            <v>86.528370451634899</v>
          </cell>
          <cell r="S76">
            <v>55.356203634735266</v>
          </cell>
        </row>
        <row r="77">
          <cell r="R77">
            <v>72.803504169102212</v>
          </cell>
          <cell r="S77">
            <v>52.436774047359883</v>
          </cell>
        </row>
        <row r="78">
          <cell r="R78" t="str">
            <v>UK</v>
          </cell>
          <cell r="S78" t="str">
            <v>UK</v>
          </cell>
        </row>
        <row r="79">
          <cell r="Q79" t="str">
            <v>UK</v>
          </cell>
          <cell r="R79">
            <v>98.891951585295303</v>
          </cell>
          <cell r="S79">
            <v>74.847805478488709</v>
          </cell>
        </row>
        <row r="80">
          <cell r="R80">
            <v>75.319862380410811</v>
          </cell>
          <cell r="S80">
            <v>59.564282596173918</v>
          </cell>
        </row>
        <row r="81">
          <cell r="R81" t="str">
            <v>Germany</v>
          </cell>
          <cell r="S81" t="str">
            <v>Germany</v>
          </cell>
        </row>
        <row r="82">
          <cell r="Q82" t="str">
            <v>Germany</v>
          </cell>
          <cell r="R82">
            <v>154.48242055141</v>
          </cell>
          <cell r="S82">
            <v>154.92086273428424</v>
          </cell>
        </row>
        <row r="83">
          <cell r="R83">
            <v>94.5164146336773</v>
          </cell>
          <cell r="S83">
            <v>138.06922663189263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95"/>
  <sheetViews>
    <sheetView tabSelected="1" topLeftCell="B4" zoomScale="85" zoomScaleNormal="85" workbookViewId="0">
      <selection activeCell="H26" sqref="H26"/>
    </sheetView>
  </sheetViews>
  <sheetFormatPr defaultColWidth="11.42578125" defaultRowHeight="15" x14ac:dyDescent="0.25"/>
  <cols>
    <col min="1" max="14" width="11.42578125" customWidth="1"/>
    <col min="15" max="15" width="3.5703125" customWidth="1"/>
  </cols>
  <sheetData>
    <row r="1" spans="1:22" x14ac:dyDescent="0.25">
      <c r="A1" s="1" t="s">
        <v>0</v>
      </c>
      <c r="J1" s="2" t="s">
        <v>1</v>
      </c>
      <c r="K1" s="3" t="s">
        <v>2</v>
      </c>
      <c r="L1" s="3"/>
      <c r="M1" s="3" t="s">
        <v>3</v>
      </c>
      <c r="N1" s="4"/>
      <c r="O1" s="5"/>
      <c r="P1" s="6"/>
      <c r="Q1" s="6"/>
      <c r="R1" s="7"/>
      <c r="S1" s="7"/>
      <c r="T1" s="7"/>
    </row>
    <row r="2" spans="1:22" x14ac:dyDescent="0.25">
      <c r="J2" s="8"/>
      <c r="K2" s="8">
        <v>1990</v>
      </c>
      <c r="L2" s="8">
        <v>2008</v>
      </c>
      <c r="M2" s="8">
        <v>1990</v>
      </c>
      <c r="N2" s="8">
        <v>2008</v>
      </c>
      <c r="O2" s="9"/>
      <c r="P2" s="9"/>
      <c r="Q2" s="9"/>
      <c r="R2" s="10" t="s">
        <v>2</v>
      </c>
      <c r="S2" s="9" t="s">
        <v>3</v>
      </c>
      <c r="T2" s="7"/>
    </row>
    <row r="3" spans="1:22" x14ac:dyDescent="0.25">
      <c r="H3" s="11">
        <f>+K3+M3</f>
        <v>1464.6450398651054</v>
      </c>
      <c r="J3" s="2" t="s">
        <v>4</v>
      </c>
      <c r="K3" s="12">
        <f>'[1]EEA data'!B7</f>
        <v>801.80743545552207</v>
      </c>
      <c r="L3" s="12">
        <f>'[1]EEA data'!C7</f>
        <v>599.94492604419406</v>
      </c>
      <c r="M3" s="12">
        <f>'[1]EEA data'!J7</f>
        <v>662.83760440958338</v>
      </c>
      <c r="N3" s="12">
        <f>'[1]EEA data'!K7</f>
        <v>531.60589515471713</v>
      </c>
      <c r="O3" s="13"/>
      <c r="P3" s="9"/>
      <c r="Q3" s="9"/>
      <c r="R3" s="14" t="s">
        <v>5</v>
      </c>
      <c r="S3" s="14" t="s">
        <v>5</v>
      </c>
      <c r="V3" t="s">
        <v>6</v>
      </c>
    </row>
    <row r="4" spans="1:22" x14ac:dyDescent="0.25">
      <c r="J4" s="8" t="s">
        <v>7</v>
      </c>
      <c r="K4" s="15">
        <f>'[1]EEA data'!B8</f>
        <v>12.685226880416799</v>
      </c>
      <c r="L4" s="15">
        <f>'[1]EEA data'!C8</f>
        <v>15.996580094395201</v>
      </c>
      <c r="M4" s="15">
        <f>'[1]EEA data'!J8</f>
        <v>4.6223621986690011</v>
      </c>
      <c r="N4" s="15">
        <f>'[1]EEA data'!K8</f>
        <v>4.8524154082147426</v>
      </c>
      <c r="O4" s="14"/>
      <c r="P4" s="9">
        <v>1990</v>
      </c>
      <c r="Q4" s="9" t="s">
        <v>5</v>
      </c>
      <c r="R4" s="16">
        <v>5.9396837801947003E-2</v>
      </c>
      <c r="S4" s="16">
        <v>0</v>
      </c>
      <c r="T4" s="17">
        <f>R4+S4</f>
        <v>5.9396837801947003E-2</v>
      </c>
      <c r="V4" s="18">
        <f>S4/T4</f>
        <v>0</v>
      </c>
    </row>
    <row r="5" spans="1:22" x14ac:dyDescent="0.25">
      <c r="J5" s="8" t="s">
        <v>8</v>
      </c>
      <c r="K5" s="15">
        <f>'[1]EEA data'!B9</f>
        <v>33.017852310923104</v>
      </c>
      <c r="L5" s="15">
        <f>'[1]EEA data'!C9</f>
        <v>26.513717423541301</v>
      </c>
      <c r="M5" s="15">
        <f>'[1]EEA data'!J9</f>
        <v>12.387228307459614</v>
      </c>
      <c r="N5" s="15">
        <f>'[1]EEA data'!K9</f>
        <v>9.5834967530740922</v>
      </c>
      <c r="O5" s="14"/>
      <c r="P5" s="8">
        <v>2008</v>
      </c>
      <c r="Q5" s="9"/>
      <c r="R5" s="16">
        <v>0.101523543637006</v>
      </c>
      <c r="S5" s="16">
        <v>0.54691101923730445</v>
      </c>
      <c r="T5" s="17">
        <f>R5+S5</f>
        <v>0.64843456287431045</v>
      </c>
      <c r="U5" s="19">
        <f>T5/T4-1</f>
        <v>9.9169879554270661</v>
      </c>
      <c r="V5" s="18">
        <f>S5/T5</f>
        <v>0.84343286208097323</v>
      </c>
    </row>
    <row r="6" spans="1:22" x14ac:dyDescent="0.25">
      <c r="J6" s="8" t="s">
        <v>9</v>
      </c>
      <c r="K6" s="15">
        <f>'[1]EEA data'!B10</f>
        <v>21.821389119614999</v>
      </c>
      <c r="L6" s="15">
        <f>'[1]EEA data'!C10</f>
        <v>7.5736625689389605</v>
      </c>
      <c r="M6" s="15">
        <f>'[1]EEA data'!J10</f>
        <v>19.954928516566035</v>
      </c>
      <c r="N6" s="15">
        <f>'[1]EEA data'!K10</f>
        <v>12.141021753954682</v>
      </c>
      <c r="O6" s="14"/>
      <c r="P6" s="9"/>
      <c r="Q6" s="14"/>
      <c r="R6" s="14" t="s">
        <v>10</v>
      </c>
      <c r="S6" s="14" t="s">
        <v>10</v>
      </c>
      <c r="V6" s="18"/>
    </row>
    <row r="7" spans="1:22" x14ac:dyDescent="0.25">
      <c r="J7" s="8" t="s">
        <v>10</v>
      </c>
      <c r="K7" s="15">
        <f>'[1]EEA data'!B11</f>
        <v>0.67976405713249599</v>
      </c>
      <c r="L7" s="15">
        <f>'[1]EEA data'!C11</f>
        <v>1.0700651689276599</v>
      </c>
      <c r="M7" s="15">
        <f>'[1]EEA data'!J11</f>
        <v>0.31843947311616544</v>
      </c>
      <c r="N7" s="15">
        <f>'[1]EEA data'!K11</f>
        <v>0.65037576049180323</v>
      </c>
      <c r="O7" s="14"/>
      <c r="P7" s="9">
        <v>1990</v>
      </c>
      <c r="Q7" s="9" t="s">
        <v>10</v>
      </c>
      <c r="R7" s="14">
        <v>0.67976405713249599</v>
      </c>
      <c r="S7" s="14">
        <v>0.31843947311616544</v>
      </c>
      <c r="T7" s="17">
        <f>R7+S7</f>
        <v>0.99820353024866137</v>
      </c>
      <c r="V7" s="18">
        <f t="shared" ref="V7:V68" si="0">S7/T7</f>
        <v>0.31901256954765461</v>
      </c>
    </row>
    <row r="8" spans="1:22" x14ac:dyDescent="0.25">
      <c r="J8" s="8" t="s">
        <v>11</v>
      </c>
      <c r="K8" s="15">
        <f>'[1]EEA data'!B12</f>
        <v>46.616293647466698</v>
      </c>
      <c r="L8" s="15">
        <f>'[1]EEA data'!C12</f>
        <v>15.993666956456099</v>
      </c>
      <c r="M8" s="15">
        <f>'[1]EEA data'!J12</f>
        <v>27.441783623844771</v>
      </c>
      <c r="N8" s="15">
        <f>'[1]EEA data'!K12</f>
        <v>24.325265201838434</v>
      </c>
      <c r="O8" s="14"/>
      <c r="P8" s="8">
        <v>2008</v>
      </c>
      <c r="Q8" s="14"/>
      <c r="R8" s="14">
        <v>1.0700651689276599</v>
      </c>
      <c r="S8" s="14">
        <v>0.65037576049180323</v>
      </c>
      <c r="T8" s="17">
        <f>R8+S8</f>
        <v>1.7204409294194631</v>
      </c>
      <c r="U8" s="19">
        <f>T8/T7-1</f>
        <v>0.72353721188592268</v>
      </c>
      <c r="V8" s="18">
        <f t="shared" si="0"/>
        <v>0.37802853290130844</v>
      </c>
    </row>
    <row r="9" spans="1:22" x14ac:dyDescent="0.25">
      <c r="J9" s="8" t="s">
        <v>12</v>
      </c>
      <c r="K9" s="15">
        <f>'[1]EEA data'!B13</f>
        <v>5.4237722658141001</v>
      </c>
      <c r="L9" s="15">
        <f>'[1]EEA data'!C13</f>
        <v>5.1993133644360094</v>
      </c>
      <c r="M9" s="15">
        <f>'[1]EEA data'!J13</f>
        <v>7.3795286579024921</v>
      </c>
      <c r="N9" s="15">
        <f>'[1]EEA data'!K13</f>
        <v>6.369916940406247</v>
      </c>
      <c r="O9" s="14"/>
      <c r="P9" s="14"/>
      <c r="Q9" s="9"/>
      <c r="R9" s="14" t="s">
        <v>13</v>
      </c>
      <c r="S9" s="14" t="s">
        <v>13</v>
      </c>
      <c r="V9" s="18"/>
    </row>
    <row r="10" spans="1:22" x14ac:dyDescent="0.25">
      <c r="J10" s="8" t="s">
        <v>14</v>
      </c>
      <c r="K10" s="15">
        <f>'[1]EEA data'!B14</f>
        <v>2.2583102107166702</v>
      </c>
      <c r="L10" s="15">
        <f>'[1]EEA data'!C14</f>
        <v>0.981862715033334</v>
      </c>
      <c r="M10" s="15">
        <f>'[1]EEA data'!J14</f>
        <v>12.339113491965396</v>
      </c>
      <c r="N10" s="15">
        <f>'[1]EEA data'!K14</f>
        <v>4.2650927614426504</v>
      </c>
      <c r="O10" s="14"/>
      <c r="P10" s="9">
        <v>1990</v>
      </c>
      <c r="Q10" s="9" t="s">
        <v>13</v>
      </c>
      <c r="R10" s="14">
        <v>3.8049547072674401</v>
      </c>
      <c r="S10" s="14">
        <v>2.3703746300262396</v>
      </c>
      <c r="T10" s="17">
        <f>R10+S10</f>
        <v>6.1753293372936797</v>
      </c>
      <c r="V10" s="18">
        <f t="shared" si="0"/>
        <v>0.38384586482071731</v>
      </c>
    </row>
    <row r="11" spans="1:22" x14ac:dyDescent="0.25">
      <c r="J11" s="8" t="s">
        <v>15</v>
      </c>
      <c r="K11" s="15">
        <f>'[1]EEA data'!B15</f>
        <v>13.1715640655296</v>
      </c>
      <c r="L11" s="15">
        <f>'[1]EEA data'!C15</f>
        <v>10.634303426361001</v>
      </c>
      <c r="M11" s="15">
        <f>'[1]EEA data'!J15</f>
        <v>9.2423072191252391</v>
      </c>
      <c r="N11" s="15">
        <f>'[1]EEA data'!K15</f>
        <v>11.703177303991964</v>
      </c>
      <c r="O11" s="14"/>
      <c r="P11" s="8">
        <v>2008</v>
      </c>
      <c r="Q11" s="9"/>
      <c r="R11" s="14">
        <v>1.1552927881851398</v>
      </c>
      <c r="S11" s="14">
        <v>0.53339266110603878</v>
      </c>
      <c r="T11" s="17">
        <f>R11+S11</f>
        <v>1.6886854492911785</v>
      </c>
      <c r="U11" s="18">
        <f>T11/T10-1</f>
        <v>-0.72654325671459008</v>
      </c>
      <c r="V11" s="18">
        <f t="shared" si="0"/>
        <v>0.31586265004529351</v>
      </c>
    </row>
    <row r="12" spans="1:22" x14ac:dyDescent="0.25">
      <c r="J12" s="8" t="s">
        <v>16</v>
      </c>
      <c r="K12" s="15">
        <f>'[1]EEA data'!B16</f>
        <v>85.307055665932097</v>
      </c>
      <c r="L12" s="15">
        <f>'[1]EEA data'!C16</f>
        <v>73.083884898599706</v>
      </c>
      <c r="M12" s="15">
        <f>'[1]EEA data'!J16</f>
        <v>19.110587161170454</v>
      </c>
      <c r="N12" s="15">
        <f>'[1]EEA data'!K16</f>
        <v>14.253167962006069</v>
      </c>
      <c r="O12" s="14"/>
      <c r="P12" s="9"/>
      <c r="Q12" s="9"/>
      <c r="R12" s="14" t="s">
        <v>17</v>
      </c>
      <c r="S12" s="14" t="s">
        <v>17</v>
      </c>
      <c r="V12" s="18"/>
    </row>
    <row r="13" spans="1:22" x14ac:dyDescent="0.25">
      <c r="J13" s="8" t="s">
        <v>18</v>
      </c>
      <c r="K13" s="15">
        <f>'[1]EEA data'!B17</f>
        <v>154.48242055141</v>
      </c>
      <c r="L13" s="15">
        <f>'[1]EEA data'!C17</f>
        <v>94.5164146336773</v>
      </c>
      <c r="M13" s="15">
        <f>'[1]EEA data'!J17</f>
        <v>154.92086273428424</v>
      </c>
      <c r="N13" s="15">
        <f>'[1]EEA data'!K17</f>
        <v>138.06922663189263</v>
      </c>
      <c r="O13" s="14"/>
      <c r="P13" s="9">
        <v>1990</v>
      </c>
      <c r="Q13" s="9" t="s">
        <v>17</v>
      </c>
      <c r="R13" s="14">
        <v>6.1842016608783901</v>
      </c>
      <c r="S13" s="14">
        <v>5.5591044927428319</v>
      </c>
      <c r="T13" s="17">
        <f>R13+S13</f>
        <v>11.743306153621223</v>
      </c>
      <c r="V13" s="18">
        <f t="shared" si="0"/>
        <v>0.47338495820690152</v>
      </c>
    </row>
    <row r="14" spans="1:22" x14ac:dyDescent="0.25">
      <c r="J14" s="8" t="s">
        <v>19</v>
      </c>
      <c r="K14" s="15">
        <f>'[1]EEA data'!B18</f>
        <v>9.7252729533548408</v>
      </c>
      <c r="L14" s="15">
        <f>'[1]EEA data'!C18</f>
        <v>9.3075523883332298</v>
      </c>
      <c r="M14" s="15">
        <f>'[1]EEA data'!J18</f>
        <v>17.266486145741688</v>
      </c>
      <c r="N14" s="15">
        <f>'[1]EEA data'!K18</f>
        <v>14.791276418966987</v>
      </c>
      <c r="O14" s="14"/>
      <c r="P14" s="8">
        <v>2008</v>
      </c>
      <c r="Q14" s="9"/>
      <c r="R14" s="14">
        <v>1.34956932958079</v>
      </c>
      <c r="S14" s="14">
        <v>1.0416601536595593</v>
      </c>
      <c r="T14" s="17">
        <f>R14+S14</f>
        <v>2.3912294832403491</v>
      </c>
      <c r="U14" s="18">
        <f>T14/T13-1</f>
        <v>-0.79637510493559105</v>
      </c>
      <c r="V14" s="18">
        <f t="shared" si="0"/>
        <v>0.43561697484927636</v>
      </c>
    </row>
    <row r="15" spans="1:22" x14ac:dyDescent="0.25">
      <c r="J15" s="8" t="s">
        <v>20</v>
      </c>
      <c r="K15" s="15">
        <f>'[1]EEA data'!B19</f>
        <v>14.635895309807299</v>
      </c>
      <c r="L15" s="15">
        <f>'[1]EEA data'!C19</f>
        <v>6.7701912379544602</v>
      </c>
      <c r="M15" s="15">
        <f>'[1]EEA data'!J19</f>
        <v>8.8978198003246654</v>
      </c>
      <c r="N15" s="15">
        <f>'[1]EEA data'!K19</f>
        <v>5.0459632393165048</v>
      </c>
      <c r="O15" s="14"/>
      <c r="P15" s="14"/>
      <c r="Q15" s="9"/>
      <c r="R15" s="14" t="s">
        <v>21</v>
      </c>
      <c r="S15" s="14" t="s">
        <v>21</v>
      </c>
      <c r="T15" s="17"/>
      <c r="V15" s="18"/>
    </row>
    <row r="16" spans="1:22" x14ac:dyDescent="0.25">
      <c r="J16" s="8" t="s">
        <v>22</v>
      </c>
      <c r="K16" s="15">
        <f>'[1]EEA data'!B20</f>
        <v>3.9400648023946299</v>
      </c>
      <c r="L16" s="15">
        <f>'[1]EEA data'!C20</f>
        <v>5.5229470362281896</v>
      </c>
      <c r="M16" s="15">
        <f>'[1]EEA data'!J20</f>
        <v>4.1103014534883719</v>
      </c>
      <c r="N16" s="15">
        <f>'[1]EEA data'!K20</f>
        <v>4.5904489664203334</v>
      </c>
      <c r="O16" s="14"/>
      <c r="P16" s="9">
        <v>1990</v>
      </c>
      <c r="Q16" s="9" t="s">
        <v>21</v>
      </c>
      <c r="R16" s="14">
        <v>5.1633724917138295</v>
      </c>
      <c r="S16" s="14">
        <v>0.82346544002653743</v>
      </c>
      <c r="T16" s="17">
        <f>R16+S16</f>
        <v>5.986837931740367</v>
      </c>
      <c r="V16" s="18">
        <f t="shared" si="0"/>
        <v>0.13754597158222337</v>
      </c>
    </row>
    <row r="17" spans="1:22" x14ac:dyDescent="0.25">
      <c r="J17" s="8" t="s">
        <v>23</v>
      </c>
      <c r="K17" s="15">
        <f>'[1]EEA data'!B21</f>
        <v>86.528370451634899</v>
      </c>
      <c r="L17" s="15">
        <f>'[1]EEA data'!C21</f>
        <v>72.803504169102212</v>
      </c>
      <c r="M17" s="15">
        <f>'[1]EEA data'!J21</f>
        <v>55.356203634735266</v>
      </c>
      <c r="N17" s="15">
        <f>'[1]EEA data'!K21</f>
        <v>52.436774047359883</v>
      </c>
      <c r="O17" s="14"/>
      <c r="P17" s="8">
        <v>2008</v>
      </c>
      <c r="Q17" s="9"/>
      <c r="R17" s="14">
        <v>1.6087824423013302</v>
      </c>
      <c r="S17" s="14">
        <v>0.75748411095240997</v>
      </c>
      <c r="T17" s="17">
        <f>R17+S17</f>
        <v>2.3662665532537401</v>
      </c>
      <c r="U17" s="18">
        <f>T17/T16-1</f>
        <v>-0.60475520128772398</v>
      </c>
      <c r="V17" s="18">
        <f t="shared" si="0"/>
        <v>0.32011782861522076</v>
      </c>
    </row>
    <row r="18" spans="1:22" x14ac:dyDescent="0.25">
      <c r="J18" s="8" t="s">
        <v>13</v>
      </c>
      <c r="K18" s="15">
        <f>'[1]EEA data'!B22</f>
        <v>3.8049547072674401</v>
      </c>
      <c r="L18" s="15">
        <f>'[1]EEA data'!C22</f>
        <v>1.1552927881851398</v>
      </c>
      <c r="M18" s="15">
        <f>'[1]EEA data'!J22</f>
        <v>2.3703746300262396</v>
      </c>
      <c r="N18" s="15">
        <f>'[1]EEA data'!K22</f>
        <v>0.53339266110603878</v>
      </c>
      <c r="O18" s="14"/>
      <c r="P18" s="14"/>
      <c r="Q18" s="14"/>
      <c r="R18" s="14" t="s">
        <v>14</v>
      </c>
      <c r="S18" s="14" t="s">
        <v>14</v>
      </c>
      <c r="T18" s="17"/>
      <c r="V18" s="18"/>
    </row>
    <row r="19" spans="1:22" x14ac:dyDescent="0.25">
      <c r="J19" s="8" t="s">
        <v>17</v>
      </c>
      <c r="K19" s="15">
        <f>'[1]EEA data'!B23</f>
        <v>6.1842016608783901</v>
      </c>
      <c r="L19" s="15">
        <f>'[1]EEA data'!C23</f>
        <v>1.34956932958079</v>
      </c>
      <c r="M19" s="15">
        <f>'[1]EEA data'!J23</f>
        <v>5.5591044927428319</v>
      </c>
      <c r="N19" s="15">
        <f>'[1]EEA data'!K23</f>
        <v>1.0416601536595593</v>
      </c>
      <c r="O19" s="14"/>
      <c r="P19" s="9">
        <v>1990</v>
      </c>
      <c r="Q19" s="9" t="s">
        <v>14</v>
      </c>
      <c r="R19" s="14">
        <v>2.2583102107166702</v>
      </c>
      <c r="S19" s="14">
        <v>12.339113491965396</v>
      </c>
      <c r="T19" s="17">
        <f>R19+S19</f>
        <v>14.597423702682066</v>
      </c>
      <c r="V19" s="18">
        <f t="shared" si="0"/>
        <v>0.8452939192070078</v>
      </c>
    </row>
    <row r="20" spans="1:22" x14ac:dyDescent="0.25">
      <c r="J20" s="8" t="s">
        <v>21</v>
      </c>
      <c r="K20" s="15">
        <f>'[1]EEA data'!B24</f>
        <v>5.1633724917138295</v>
      </c>
      <c r="L20" s="15">
        <f>'[1]EEA data'!C24</f>
        <v>1.6087824423013302</v>
      </c>
      <c r="M20" s="15">
        <f>'[1]EEA data'!J24</f>
        <v>0.82346544002653743</v>
      </c>
      <c r="N20" s="15">
        <f>'[1]EEA data'!K24</f>
        <v>0.75748411095240997</v>
      </c>
      <c r="O20" s="14"/>
      <c r="P20" s="8">
        <v>2008</v>
      </c>
      <c r="Q20" s="9"/>
      <c r="R20" s="14">
        <v>0.981862715033334</v>
      </c>
      <c r="S20" s="14">
        <v>4.2650927614426504</v>
      </c>
      <c r="T20" s="17">
        <f>R20+S20</f>
        <v>5.2469554764759847</v>
      </c>
      <c r="U20" s="18">
        <f>T20/T19-1</f>
        <v>-0.64055606089505146</v>
      </c>
      <c r="V20" s="18">
        <f t="shared" si="0"/>
        <v>0.81287001206025422</v>
      </c>
    </row>
    <row r="21" spans="1:22" x14ac:dyDescent="0.25">
      <c r="J21" s="8" t="s">
        <v>5</v>
      </c>
      <c r="K21" s="15">
        <f>'[1]EEA data'!B25</f>
        <v>5.9396837801947003E-2</v>
      </c>
      <c r="L21" s="15">
        <f>'[1]EEA data'!C25</f>
        <v>0.101523543637006</v>
      </c>
      <c r="M21" s="15">
        <f>'[1]EEA data'!J25</f>
        <v>0</v>
      </c>
      <c r="N21" s="15">
        <f>'[1]EEA data'!K25</f>
        <v>0.54691101923730445</v>
      </c>
      <c r="O21" s="14"/>
      <c r="P21" s="9"/>
      <c r="Q21" s="9"/>
      <c r="R21" s="14" t="s">
        <v>24</v>
      </c>
      <c r="S21" s="14" t="s">
        <v>24</v>
      </c>
      <c r="V21" s="18"/>
    </row>
    <row r="22" spans="1:22" x14ac:dyDescent="0.25">
      <c r="A22" t="s">
        <v>25</v>
      </c>
      <c r="J22" s="8" t="s">
        <v>26</v>
      </c>
      <c r="K22" s="15">
        <f>'[1]EEA data'!B26</f>
        <v>32.653464483678</v>
      </c>
      <c r="L22" s="15">
        <f>'[1]EEA data'!C26</f>
        <v>27.499144090368699</v>
      </c>
      <c r="M22" s="15">
        <f>'[1]EEA data'!J26</f>
        <v>18.338829936399232</v>
      </c>
      <c r="N22" s="15">
        <f>'[1]EEA data'!K26</f>
        <v>22.478734439708099</v>
      </c>
      <c r="O22" s="14"/>
      <c r="P22" s="9">
        <v>1990</v>
      </c>
      <c r="Q22" s="9" t="s">
        <v>24</v>
      </c>
      <c r="R22" s="14">
        <v>3.0853689025339901</v>
      </c>
      <c r="S22" s="14">
        <v>3.8575447477174976</v>
      </c>
      <c r="T22" s="17">
        <f>R22+S22</f>
        <v>6.9429136502514872</v>
      </c>
      <c r="V22" s="18">
        <f t="shared" si="0"/>
        <v>0.55560891896988651</v>
      </c>
    </row>
    <row r="23" spans="1:22" x14ac:dyDescent="0.25">
      <c r="J23" s="8" t="s">
        <v>27</v>
      </c>
      <c r="K23" s="15">
        <f>'[1]EEA data'!B27</f>
        <v>42.937230152889597</v>
      </c>
      <c r="L23" s="15">
        <f>'[1]EEA data'!C27</f>
        <v>32.352713133048198</v>
      </c>
      <c r="M23" s="15">
        <f>'[1]EEA data'!J27</f>
        <v>98.630211321924463</v>
      </c>
      <c r="N23" s="15">
        <f>'[1]EEA data'!K27</f>
        <v>65.742111529065852</v>
      </c>
      <c r="O23" s="14"/>
      <c r="P23" s="8">
        <v>2008</v>
      </c>
      <c r="Q23" s="9"/>
      <c r="R23" s="14">
        <v>2.2687608773099899</v>
      </c>
      <c r="S23" s="14">
        <v>3.592499221149966</v>
      </c>
      <c r="T23" s="17">
        <f>R23+S23</f>
        <v>5.8612600984599563</v>
      </c>
      <c r="U23" s="18">
        <f>T23/T22-1</f>
        <v>-0.15579245346834336</v>
      </c>
      <c r="V23" s="18">
        <f t="shared" si="0"/>
        <v>0.61292267546596224</v>
      </c>
    </row>
    <row r="24" spans="1:22" x14ac:dyDescent="0.25">
      <c r="J24" s="8" t="s">
        <v>28</v>
      </c>
      <c r="K24" s="15">
        <f>'[1]EEA data'!B28</f>
        <v>9.1573157532502503</v>
      </c>
      <c r="L24" s="15">
        <f>'[1]EEA data'!C28</f>
        <v>10.0606277316154</v>
      </c>
      <c r="M24" s="15">
        <f>'[1]EEA data'!J28</f>
        <v>6.6024579766606637</v>
      </c>
      <c r="N24" s="15">
        <f>'[1]EEA data'!K28</f>
        <v>5.7718057272943426</v>
      </c>
      <c r="O24" s="14"/>
      <c r="P24" s="9"/>
      <c r="Q24" s="9"/>
      <c r="R24" s="14" t="s">
        <v>22</v>
      </c>
      <c r="S24" s="14" t="s">
        <v>22</v>
      </c>
      <c r="V24" s="18"/>
    </row>
    <row r="25" spans="1:22" x14ac:dyDescent="0.25">
      <c r="J25" s="8" t="s">
        <v>29</v>
      </c>
      <c r="K25" s="15">
        <f>'[1]EEA data'!B29</f>
        <v>31.957758492</v>
      </c>
      <c r="L25" s="15">
        <f>'[1]EEA data'!C29</f>
        <v>18.085819847835701</v>
      </c>
      <c r="M25" s="15">
        <f>'[1]EEA data'!J29</f>
        <v>69.39985483120536</v>
      </c>
      <c r="N25" s="15">
        <f>'[1]EEA data'!K29</f>
        <v>25.413768831108417</v>
      </c>
      <c r="O25" s="14"/>
      <c r="P25" s="9">
        <v>1990</v>
      </c>
      <c r="Q25" s="9" t="s">
        <v>22</v>
      </c>
      <c r="R25" s="14">
        <v>3.9400648023946299</v>
      </c>
      <c r="S25" s="14">
        <v>4.1103014534883719</v>
      </c>
      <c r="T25" s="17">
        <f>R25+S25</f>
        <v>8.0503662558830023</v>
      </c>
      <c r="V25" s="18">
        <f t="shared" si="0"/>
        <v>0.51057322398029636</v>
      </c>
    </row>
    <row r="26" spans="1:22" x14ac:dyDescent="0.25">
      <c r="J26" s="8" t="s">
        <v>30</v>
      </c>
      <c r="K26" s="15">
        <f>'[1]EEA data'!B30</f>
        <v>19.712348185517701</v>
      </c>
      <c r="L26" s="15">
        <f>'[1]EEA data'!C30</f>
        <v>7.8293608601254796</v>
      </c>
      <c r="M26" s="15">
        <f>'[1]EEA data'!J30</f>
        <v>9.4982462986972038</v>
      </c>
      <c r="N26" s="15">
        <f>'[1]EEA data'!K30</f>
        <v>3.7652656376276936</v>
      </c>
      <c r="O26" s="14"/>
      <c r="P26" s="8">
        <v>2008</v>
      </c>
      <c r="Q26" s="9"/>
      <c r="R26" s="14">
        <v>5.5229470362281896</v>
      </c>
      <c r="S26" s="14">
        <v>4.5904489664203334</v>
      </c>
      <c r="T26" s="17">
        <f>R26+S26</f>
        <v>10.113396002648523</v>
      </c>
      <c r="U26" s="19">
        <f>T26/T25-1</f>
        <v>0.25626532771200461</v>
      </c>
      <c r="V26" s="18">
        <f t="shared" si="0"/>
        <v>0.45389787616525396</v>
      </c>
    </row>
    <row r="27" spans="1:22" x14ac:dyDescent="0.25">
      <c r="J27" s="8" t="s">
        <v>24</v>
      </c>
      <c r="K27" s="15">
        <f>'[1]EEA data'!B31</f>
        <v>3.0853689025339901</v>
      </c>
      <c r="L27" s="15">
        <f>'[1]EEA data'!C31</f>
        <v>2.2687608773099899</v>
      </c>
      <c r="M27" s="15">
        <f>'[1]EEA data'!J31</f>
        <v>3.8575447477174976</v>
      </c>
      <c r="N27" s="15">
        <f>'[1]EEA data'!K31</f>
        <v>3.592499221149966</v>
      </c>
      <c r="O27" s="14"/>
      <c r="P27" s="9"/>
      <c r="Q27" s="14"/>
      <c r="R27" s="14" t="s">
        <v>12</v>
      </c>
      <c r="S27" s="14" t="s">
        <v>12</v>
      </c>
      <c r="V27" s="18"/>
    </row>
    <row r="28" spans="1:22" x14ac:dyDescent="0.25">
      <c r="J28" s="8" t="s">
        <v>31</v>
      </c>
      <c r="K28" s="15">
        <f>'[1]EEA data'!B32</f>
        <v>46.1904935978</v>
      </c>
      <c r="L28" s="15">
        <f>'[1]EEA data'!C32</f>
        <v>66.194503986409998</v>
      </c>
      <c r="M28" s="15">
        <f>'[1]EEA data'!J32</f>
        <v>32.514481689175369</v>
      </c>
      <c r="N28" s="15">
        <f>'[1]EEA data'!K32</f>
        <v>39.022762300152884</v>
      </c>
      <c r="O28" s="14"/>
      <c r="P28" s="9">
        <v>1990</v>
      </c>
      <c r="Q28" s="9" t="s">
        <v>12</v>
      </c>
      <c r="R28" s="14">
        <v>5.4237722658141001</v>
      </c>
      <c r="S28" s="14">
        <v>7.3795286579024921</v>
      </c>
      <c r="T28" s="17">
        <f>R28+S28</f>
        <v>12.803300923716591</v>
      </c>
      <c r="V28" s="18">
        <f t="shared" si="0"/>
        <v>0.57637703759917047</v>
      </c>
    </row>
    <row r="29" spans="1:22" x14ac:dyDescent="0.25">
      <c r="J29" s="8" t="s">
        <v>32</v>
      </c>
      <c r="K29" s="15">
        <f>'[1]EEA data'!B33</f>
        <v>11.7163263127481</v>
      </c>
      <c r="L29" s="15">
        <f>'[1]EEA data'!C33</f>
        <v>10.151298951381101</v>
      </c>
      <c r="M29" s="15">
        <f>'[1]EEA data'!J33</f>
        <v>3.3258063228746551</v>
      </c>
      <c r="N29" s="15">
        <f>'[1]EEA data'!K33</f>
        <v>3.0726588322199202</v>
      </c>
      <c r="O29" s="14"/>
      <c r="P29" s="8">
        <v>2008</v>
      </c>
      <c r="Q29" s="14"/>
      <c r="R29" s="14">
        <v>5.1993133644360094</v>
      </c>
      <c r="S29" s="14">
        <v>6.369916940406247</v>
      </c>
      <c r="T29" s="17">
        <f>R29+S29</f>
        <v>11.569230304842257</v>
      </c>
      <c r="U29" s="18">
        <f>T29/T28-1</f>
        <v>-9.6386910393425618E-2</v>
      </c>
      <c r="V29" s="18">
        <f t="shared" si="0"/>
        <v>0.55059124700284878</v>
      </c>
    </row>
    <row r="30" spans="1:22" x14ac:dyDescent="0.25">
      <c r="J30" s="8" t="s">
        <v>33</v>
      </c>
      <c r="K30" s="15">
        <f>'[1]EEA data'!B34</f>
        <v>98.891951585295303</v>
      </c>
      <c r="L30" s="15">
        <f>'[1]EEA data'!C34</f>
        <v>75.319862380410811</v>
      </c>
      <c r="M30" s="15">
        <f>'[1]EEA data'!J34</f>
        <v>74.847805478488709</v>
      </c>
      <c r="N30" s="15">
        <f>'[1]EEA data'!K34</f>
        <v>59.564282596173918</v>
      </c>
      <c r="O30" s="14"/>
      <c r="P30" s="9"/>
      <c r="Q30" s="9"/>
      <c r="R30" s="14" t="s">
        <v>20</v>
      </c>
      <c r="S30" s="14" t="s">
        <v>20</v>
      </c>
      <c r="V30" s="18"/>
    </row>
    <row r="31" spans="1:22" x14ac:dyDescent="0.25">
      <c r="P31" s="9">
        <v>1990</v>
      </c>
      <c r="Q31" s="9" t="s">
        <v>20</v>
      </c>
      <c r="R31" s="14">
        <v>14.635895309807299</v>
      </c>
      <c r="S31" s="14">
        <v>8.8978198003246654</v>
      </c>
      <c r="T31" s="17">
        <f>R31+S31</f>
        <v>23.533715110131965</v>
      </c>
      <c r="V31" s="18">
        <f t="shared" si="0"/>
        <v>0.37808819213987549</v>
      </c>
    </row>
    <row r="32" spans="1:22" x14ac:dyDescent="0.25">
      <c r="J32" s="20" t="s">
        <v>34</v>
      </c>
      <c r="K32">
        <v>1990</v>
      </c>
      <c r="L32" s="8">
        <v>2008</v>
      </c>
      <c r="M32" t="s">
        <v>35</v>
      </c>
      <c r="N32" t="s">
        <v>36</v>
      </c>
      <c r="P32" s="8">
        <v>2008</v>
      </c>
      <c r="Q32" s="9"/>
      <c r="R32" s="14">
        <v>6.7701912379544602</v>
      </c>
      <c r="S32" s="21">
        <v>5.0459632393165048</v>
      </c>
      <c r="T32" s="17">
        <f>R32+S32</f>
        <v>11.816154477270965</v>
      </c>
      <c r="U32" s="18">
        <f>T32/T31-1</f>
        <v>-0.49790526391713819</v>
      </c>
      <c r="V32" s="18">
        <f t="shared" si="0"/>
        <v>0.427039376391253</v>
      </c>
    </row>
    <row r="33" spans="10:22" x14ac:dyDescent="0.25">
      <c r="J33" s="20" t="s">
        <v>37</v>
      </c>
      <c r="K33" s="21">
        <f>K3+M3</f>
        <v>1464.6450398651054</v>
      </c>
      <c r="L33" s="21">
        <f>L3+N3</f>
        <v>1131.5508211989113</v>
      </c>
      <c r="M33" s="22">
        <f>((L33/K33)-1)</f>
        <v>-0.22742317052934025</v>
      </c>
      <c r="N33" s="23">
        <f>((L33/K33)^(1/18))-1</f>
        <v>-1.4232404615699523E-2</v>
      </c>
      <c r="P33" s="9"/>
      <c r="Q33" s="9"/>
      <c r="R33" s="14" t="s">
        <v>32</v>
      </c>
      <c r="S33" s="14" t="s">
        <v>32</v>
      </c>
      <c r="V33" s="18"/>
    </row>
    <row r="34" spans="10:22" x14ac:dyDescent="0.25">
      <c r="J34" s="20" t="s">
        <v>38</v>
      </c>
      <c r="K34" s="21">
        <f>K3</f>
        <v>801.80743545552207</v>
      </c>
      <c r="L34" s="21">
        <f>L3</f>
        <v>599.94492604419406</v>
      </c>
      <c r="M34" s="22">
        <f>((L34/K34)-1)</f>
        <v>-0.25175933832123432</v>
      </c>
      <c r="N34" s="23">
        <f>((L34/K34)^(1/18))-1</f>
        <v>-1.5983694864906139E-2</v>
      </c>
      <c r="P34" s="9">
        <v>1990</v>
      </c>
      <c r="Q34" s="9" t="s">
        <v>32</v>
      </c>
      <c r="R34" s="14">
        <v>11.7163263127481</v>
      </c>
      <c r="S34" s="14">
        <v>3.3258063228746551</v>
      </c>
      <c r="T34" s="17">
        <f>R34+S34</f>
        <v>15.042132635622755</v>
      </c>
      <c r="V34" s="18">
        <f t="shared" si="0"/>
        <v>0.2210993881943632</v>
      </c>
    </row>
    <row r="35" spans="10:22" x14ac:dyDescent="0.25">
      <c r="J35" s="20" t="s">
        <v>39</v>
      </c>
      <c r="K35" s="21">
        <f>M3</f>
        <v>662.83760440958338</v>
      </c>
      <c r="L35" s="21">
        <f>N3</f>
        <v>531.60589515471713</v>
      </c>
      <c r="M35" s="22">
        <f>((L35/K35)-1)</f>
        <v>-0.19798470753897512</v>
      </c>
      <c r="N35" s="23">
        <f>((L35/K35)^(1/18))-1</f>
        <v>-1.2182276932607872E-2</v>
      </c>
      <c r="P35" s="8">
        <v>2008</v>
      </c>
      <c r="Q35" s="9"/>
      <c r="R35" s="14">
        <v>10.151298951381101</v>
      </c>
      <c r="S35" s="14">
        <v>3.0726588322199202</v>
      </c>
      <c r="T35" s="17">
        <f>R35+S35</f>
        <v>13.223957783601021</v>
      </c>
      <c r="U35" s="18">
        <f>T35/T34-1</f>
        <v>-0.12087214599583673</v>
      </c>
      <c r="V35" s="18">
        <f t="shared" si="0"/>
        <v>0.23235546290311912</v>
      </c>
    </row>
    <row r="36" spans="10:22" x14ac:dyDescent="0.25">
      <c r="P36" s="14"/>
      <c r="Q36" s="9"/>
      <c r="R36" s="14" t="s">
        <v>30</v>
      </c>
      <c r="S36" s="14" t="s">
        <v>30</v>
      </c>
      <c r="T36" s="17"/>
      <c r="V36" s="18"/>
    </row>
    <row r="37" spans="10:22" x14ac:dyDescent="0.25">
      <c r="K37" s="18">
        <f>K35/K33</f>
        <v>0.45255852876860259</v>
      </c>
      <c r="L37" s="18">
        <f>L35/L33</f>
        <v>0.46980293345681556</v>
      </c>
      <c r="P37" s="9">
        <v>1990</v>
      </c>
      <c r="Q37" s="9" t="s">
        <v>30</v>
      </c>
      <c r="R37" s="14">
        <v>19.712348185517701</v>
      </c>
      <c r="S37" s="21">
        <v>9.4982462986972038</v>
      </c>
      <c r="T37" s="17">
        <f>R37+S37</f>
        <v>29.210594484214905</v>
      </c>
      <c r="V37" s="18">
        <f t="shared" si="0"/>
        <v>0.32516442976982052</v>
      </c>
    </row>
    <row r="38" spans="10:22" x14ac:dyDescent="0.25">
      <c r="P38" s="8">
        <v>2008</v>
      </c>
      <c r="Q38" s="9"/>
      <c r="R38" s="14">
        <v>7.8293608601254796</v>
      </c>
      <c r="S38" s="14">
        <v>3.7652656376276936</v>
      </c>
      <c r="T38" s="17">
        <f>R38+S38</f>
        <v>11.594626497753174</v>
      </c>
      <c r="U38" s="18">
        <f>T38/T37-1</f>
        <v>-0.60306776693576758</v>
      </c>
      <c r="V38" s="18">
        <f t="shared" si="0"/>
        <v>0.3247422966455481</v>
      </c>
    </row>
    <row r="39" spans="10:22" x14ac:dyDescent="0.25">
      <c r="P39" s="14"/>
      <c r="Q39" s="9"/>
      <c r="R39" s="14" t="s">
        <v>28</v>
      </c>
      <c r="S39" s="14" t="s">
        <v>28</v>
      </c>
      <c r="T39" s="17"/>
      <c r="V39" s="18"/>
    </row>
    <row r="40" spans="10:22" x14ac:dyDescent="0.25">
      <c r="P40" s="9">
        <v>1990</v>
      </c>
      <c r="Q40" s="9" t="s">
        <v>28</v>
      </c>
      <c r="R40" s="14">
        <v>9.1573157532502503</v>
      </c>
      <c r="S40" s="14">
        <v>6.6024579766606637</v>
      </c>
      <c r="T40" s="17">
        <f>R40+S40</f>
        <v>15.759773729910915</v>
      </c>
      <c r="V40" s="18">
        <f t="shared" si="0"/>
        <v>0.41894370374935486</v>
      </c>
    </row>
    <row r="41" spans="10:22" x14ac:dyDescent="0.25">
      <c r="P41" s="8">
        <v>2008</v>
      </c>
      <c r="Q41" s="9"/>
      <c r="R41" s="14">
        <v>10.0606277316154</v>
      </c>
      <c r="S41" s="14">
        <v>5.7718057272943426</v>
      </c>
      <c r="T41" s="17">
        <f>R41+S41</f>
        <v>15.832433458909742</v>
      </c>
      <c r="U41" s="24">
        <f>T41/T40-1</f>
        <v>4.6104550892709373E-3</v>
      </c>
      <c r="V41" s="18">
        <f t="shared" si="0"/>
        <v>0.36455581779478408</v>
      </c>
    </row>
    <row r="42" spans="10:22" x14ac:dyDescent="0.25">
      <c r="P42" s="9"/>
      <c r="Q42" s="14"/>
      <c r="R42" s="14" t="s">
        <v>9</v>
      </c>
      <c r="S42" s="14" t="s">
        <v>9</v>
      </c>
      <c r="V42" s="18"/>
    </row>
    <row r="43" spans="10:22" x14ac:dyDescent="0.25">
      <c r="P43" s="9">
        <v>1990</v>
      </c>
      <c r="Q43" s="9" t="s">
        <v>9</v>
      </c>
      <c r="R43" s="14">
        <v>21.821389119614999</v>
      </c>
      <c r="S43" s="14">
        <v>19.954928516566035</v>
      </c>
      <c r="T43" s="17">
        <f>R43+S43</f>
        <v>41.776317636181034</v>
      </c>
      <c r="V43" s="18">
        <f t="shared" si="0"/>
        <v>0.47766125991161451</v>
      </c>
    </row>
    <row r="44" spans="10:22" x14ac:dyDescent="0.25">
      <c r="P44" s="8">
        <v>2008</v>
      </c>
      <c r="Q44" s="14"/>
      <c r="R44" s="14">
        <v>7.5736625689389605</v>
      </c>
      <c r="S44" s="14">
        <v>12.141021753954682</v>
      </c>
      <c r="T44" s="17">
        <f>R44+S44</f>
        <v>19.714684322893643</v>
      </c>
      <c r="U44" s="18">
        <f>T44/T43-1</f>
        <v>-0.52808946698979931</v>
      </c>
      <c r="V44" s="18">
        <f t="shared" si="0"/>
        <v>0.61583647777996331</v>
      </c>
    </row>
    <row r="45" spans="10:22" x14ac:dyDescent="0.25">
      <c r="P45" s="14"/>
      <c r="Q45" s="9"/>
      <c r="R45" s="9" t="s">
        <v>7</v>
      </c>
      <c r="S45" s="9" t="s">
        <v>7</v>
      </c>
      <c r="T45" s="7"/>
      <c r="V45" s="18"/>
    </row>
    <row r="46" spans="10:22" x14ac:dyDescent="0.25">
      <c r="P46" s="9">
        <v>1990</v>
      </c>
      <c r="Q46" s="25" t="s">
        <v>7</v>
      </c>
      <c r="R46" s="14">
        <v>12.685226880416799</v>
      </c>
      <c r="S46" s="14">
        <v>4.6223621986690011</v>
      </c>
      <c r="T46" s="17">
        <f>R46+S46</f>
        <v>17.307589079085801</v>
      </c>
      <c r="V46" s="18">
        <f t="shared" si="0"/>
        <v>0.2670714088223059</v>
      </c>
    </row>
    <row r="47" spans="10:22" x14ac:dyDescent="0.25">
      <c r="P47" s="8">
        <v>2008</v>
      </c>
      <c r="Q47" s="25"/>
      <c r="R47" s="14">
        <v>15.996580094395201</v>
      </c>
      <c r="S47" s="14">
        <v>4.8524154082147426</v>
      </c>
      <c r="T47" s="17">
        <f>R47+S47</f>
        <v>20.848995502609945</v>
      </c>
      <c r="U47" s="19">
        <f>T47/T46-1</f>
        <v>0.2046158137532581</v>
      </c>
      <c r="V47" s="18">
        <f t="shared" si="0"/>
        <v>0.23274096862879085</v>
      </c>
    </row>
    <row r="48" spans="10:22" x14ac:dyDescent="0.25">
      <c r="P48" s="14"/>
      <c r="Q48" s="9"/>
      <c r="R48" s="14" t="s">
        <v>19</v>
      </c>
      <c r="S48" s="14" t="s">
        <v>19</v>
      </c>
      <c r="V48" s="18"/>
    </row>
    <row r="49" spans="16:22" x14ac:dyDescent="0.25">
      <c r="P49" s="9">
        <v>1990</v>
      </c>
      <c r="Q49" s="9" t="s">
        <v>19</v>
      </c>
      <c r="R49" s="14">
        <v>9.7252729533548408</v>
      </c>
      <c r="S49" s="13">
        <v>17.266486145741688</v>
      </c>
      <c r="T49" s="17">
        <f>R49+S49</f>
        <v>26.991759099096527</v>
      </c>
      <c r="V49" s="18">
        <f t="shared" si="0"/>
        <v>0.63969473357961448</v>
      </c>
    </row>
    <row r="50" spans="16:22" x14ac:dyDescent="0.25">
      <c r="P50" s="8">
        <v>2008</v>
      </c>
      <c r="Q50" s="9"/>
      <c r="R50" s="14">
        <v>9.3075523883332298</v>
      </c>
      <c r="S50" s="13">
        <v>14.791276418966987</v>
      </c>
      <c r="T50" s="17">
        <f>R50+S50</f>
        <v>24.098828807300215</v>
      </c>
      <c r="U50" s="26">
        <f>T50/T49-1</f>
        <v>-0.10717827916199596</v>
      </c>
      <c r="V50" s="18">
        <f t="shared" si="0"/>
        <v>0.61377573728754375</v>
      </c>
    </row>
    <row r="51" spans="16:22" x14ac:dyDescent="0.25">
      <c r="P51" s="9"/>
      <c r="Q51" s="9"/>
      <c r="R51" s="14" t="s">
        <v>15</v>
      </c>
      <c r="S51" s="14" t="s">
        <v>15</v>
      </c>
      <c r="V51" s="18"/>
    </row>
    <row r="52" spans="16:22" x14ac:dyDescent="0.25">
      <c r="P52" s="9">
        <v>1990</v>
      </c>
      <c r="Q52" s="9" t="s">
        <v>15</v>
      </c>
      <c r="R52" s="14">
        <v>13.1715640655296</v>
      </c>
      <c r="S52" s="14">
        <v>9.2423072191252391</v>
      </c>
      <c r="T52" s="17">
        <f>R52+S52</f>
        <v>22.413871284654839</v>
      </c>
      <c r="V52" s="18">
        <f t="shared" si="0"/>
        <v>0.41234765301131981</v>
      </c>
    </row>
    <row r="53" spans="16:22" x14ac:dyDescent="0.25">
      <c r="P53" s="8">
        <v>2008</v>
      </c>
      <c r="Q53" s="9"/>
      <c r="R53" s="14">
        <v>10.634303426361001</v>
      </c>
      <c r="S53" s="14">
        <v>11.703177303991964</v>
      </c>
      <c r="T53" s="17">
        <f>R53+S53</f>
        <v>22.337480730352965</v>
      </c>
      <c r="U53" s="27">
        <f>T53/T52-1</f>
        <v>-3.4081820731330925E-3</v>
      </c>
      <c r="V53" s="18">
        <f t="shared" si="0"/>
        <v>0.52392556910364874</v>
      </c>
    </row>
    <row r="54" spans="16:22" x14ac:dyDescent="0.25">
      <c r="P54" s="9"/>
      <c r="Q54" s="9"/>
      <c r="R54" s="14" t="s">
        <v>8</v>
      </c>
      <c r="S54" s="14" t="s">
        <v>8</v>
      </c>
      <c r="V54" s="18"/>
    </row>
    <row r="55" spans="16:22" x14ac:dyDescent="0.25">
      <c r="P55" s="9">
        <v>1990</v>
      </c>
      <c r="Q55" s="9" t="s">
        <v>8</v>
      </c>
      <c r="R55" s="14">
        <v>33.017852310923104</v>
      </c>
      <c r="S55" s="14">
        <v>12.387228307459614</v>
      </c>
      <c r="T55" s="17">
        <f>R55+S55</f>
        <v>45.405080618382719</v>
      </c>
      <c r="V55" s="18">
        <f t="shared" si="0"/>
        <v>0.27281590823658874</v>
      </c>
    </row>
    <row r="56" spans="16:22" x14ac:dyDescent="0.25">
      <c r="P56" s="8">
        <v>2008</v>
      </c>
      <c r="Q56" s="9"/>
      <c r="R56" s="14">
        <v>26.513717423541301</v>
      </c>
      <c r="S56" s="14">
        <v>9.5834967530740922</v>
      </c>
      <c r="T56" s="17">
        <f>R56+S56</f>
        <v>36.097214176615395</v>
      </c>
      <c r="U56" s="18">
        <f>T56/T55-1</f>
        <v>-0.20499614393370191</v>
      </c>
      <c r="V56" s="18">
        <f t="shared" si="0"/>
        <v>0.26549131204929666</v>
      </c>
    </row>
    <row r="57" spans="16:22" x14ac:dyDescent="0.25">
      <c r="P57" s="9"/>
      <c r="Q57" s="9"/>
      <c r="R57" s="14" t="s">
        <v>29</v>
      </c>
      <c r="S57" s="14" t="s">
        <v>29</v>
      </c>
      <c r="T57" s="17"/>
      <c r="V57" s="18"/>
    </row>
    <row r="58" spans="16:22" x14ac:dyDescent="0.25">
      <c r="P58" s="9">
        <v>1990</v>
      </c>
      <c r="Q58" s="9" t="s">
        <v>29</v>
      </c>
      <c r="R58" s="14">
        <v>31.957758492</v>
      </c>
      <c r="S58" s="14">
        <v>69.39985483120536</v>
      </c>
      <c r="T58" s="17">
        <f>R58+S58</f>
        <v>101.35761332320536</v>
      </c>
      <c r="V58" s="18">
        <f t="shared" si="0"/>
        <v>0.68470293010852279</v>
      </c>
    </row>
    <row r="59" spans="16:22" x14ac:dyDescent="0.25">
      <c r="P59" s="8">
        <v>2008</v>
      </c>
      <c r="Q59" s="9"/>
      <c r="R59" s="14">
        <v>18.085819847835701</v>
      </c>
      <c r="S59" s="14">
        <v>25.413768831108417</v>
      </c>
      <c r="T59" s="17">
        <f>R59+S59</f>
        <v>43.499588678944122</v>
      </c>
      <c r="U59" s="18">
        <f>T59/T58-1</f>
        <v>-0.57083057451013308</v>
      </c>
      <c r="V59" s="18">
        <f t="shared" si="0"/>
        <v>0.58423009510914969</v>
      </c>
    </row>
    <row r="60" spans="16:22" x14ac:dyDescent="0.25">
      <c r="P60" s="9"/>
      <c r="Q60" s="9"/>
      <c r="R60" s="14" t="s">
        <v>26</v>
      </c>
      <c r="S60" s="14" t="s">
        <v>26</v>
      </c>
      <c r="T60" s="17"/>
      <c r="V60" s="18"/>
    </row>
    <row r="61" spans="16:22" x14ac:dyDescent="0.25">
      <c r="P61" s="9">
        <v>1990</v>
      </c>
      <c r="Q61" s="9" t="s">
        <v>26</v>
      </c>
      <c r="R61" s="14">
        <v>32.653464483678</v>
      </c>
      <c r="S61" s="14">
        <v>18.338829936399232</v>
      </c>
      <c r="T61" s="17">
        <f>R61+S61</f>
        <v>50.992294420077229</v>
      </c>
      <c r="V61" s="18">
        <f t="shared" si="0"/>
        <v>0.35963923853519864</v>
      </c>
    </row>
    <row r="62" spans="16:22" x14ac:dyDescent="0.25">
      <c r="P62" s="8">
        <v>2008</v>
      </c>
      <c r="Q62" s="9"/>
      <c r="R62" s="14">
        <v>27.499144090368699</v>
      </c>
      <c r="S62" s="14">
        <v>22.478734439708099</v>
      </c>
      <c r="T62" s="17">
        <f>R62+S62</f>
        <v>49.977878530076794</v>
      </c>
      <c r="U62" s="18">
        <f>T62/T61-1</f>
        <v>-1.9893513354069192E-2</v>
      </c>
      <c r="V62" s="18">
        <f t="shared" si="0"/>
        <v>0.44977368189368722</v>
      </c>
    </row>
    <row r="63" spans="16:22" x14ac:dyDescent="0.25">
      <c r="P63" s="9"/>
      <c r="Q63" s="14"/>
      <c r="R63" s="14" t="s">
        <v>11</v>
      </c>
      <c r="S63" s="14" t="s">
        <v>11</v>
      </c>
      <c r="V63" s="18"/>
    </row>
    <row r="64" spans="16:22" x14ac:dyDescent="0.25">
      <c r="P64" s="9">
        <v>1990</v>
      </c>
      <c r="Q64" s="9" t="s">
        <v>11</v>
      </c>
      <c r="R64" s="14">
        <v>46.616293647466698</v>
      </c>
      <c r="S64" s="14">
        <v>27.441783623844771</v>
      </c>
      <c r="T64" s="17">
        <f>R64+S64</f>
        <v>74.058077271311475</v>
      </c>
      <c r="V64" s="18">
        <f t="shared" si="0"/>
        <v>0.37054410045391678</v>
      </c>
    </row>
    <row r="65" spans="16:22" x14ac:dyDescent="0.25">
      <c r="P65" s="8">
        <v>2008</v>
      </c>
      <c r="Q65" s="14"/>
      <c r="R65" s="14">
        <v>15.993666956456099</v>
      </c>
      <c r="S65" s="14">
        <v>24.325265201838434</v>
      </c>
      <c r="T65" s="17">
        <f>R65+S65</f>
        <v>40.31893215829453</v>
      </c>
      <c r="U65" s="18">
        <f>T65/T64-1</f>
        <v>-0.45557684396009523</v>
      </c>
      <c r="V65" s="18">
        <f t="shared" si="0"/>
        <v>0.6033211669975781</v>
      </c>
    </row>
    <row r="66" spans="16:22" x14ac:dyDescent="0.25">
      <c r="P66" s="14"/>
      <c r="Q66" s="9"/>
      <c r="R66" s="14" t="s">
        <v>16</v>
      </c>
      <c r="S66" s="14" t="s">
        <v>16</v>
      </c>
      <c r="V66" s="18"/>
    </row>
    <row r="67" spans="16:22" x14ac:dyDescent="0.25">
      <c r="P67" s="9">
        <v>1990</v>
      </c>
      <c r="Q67" s="9" t="s">
        <v>16</v>
      </c>
      <c r="R67" s="14">
        <v>85.307055665932097</v>
      </c>
      <c r="S67" s="14">
        <v>19.110587161170454</v>
      </c>
      <c r="T67" s="17">
        <f>R67+S67</f>
        <v>104.41764282710255</v>
      </c>
      <c r="V67" s="18">
        <f t="shared" si="0"/>
        <v>0.18302067202200936</v>
      </c>
    </row>
    <row r="68" spans="16:22" x14ac:dyDescent="0.25">
      <c r="P68" s="8">
        <v>2008</v>
      </c>
      <c r="Q68" s="9"/>
      <c r="R68" s="14">
        <v>73.083884898599706</v>
      </c>
      <c r="S68" s="14">
        <v>14.253167962006069</v>
      </c>
      <c r="T68" s="17">
        <f>R68+S68</f>
        <v>87.33705286060578</v>
      </c>
      <c r="U68" s="18">
        <f>T68/T67-1</f>
        <v>-0.16357953985591556</v>
      </c>
      <c r="V68" s="18">
        <f t="shared" si="0"/>
        <v>0.1631972627328612</v>
      </c>
    </row>
    <row r="69" spans="16:22" x14ac:dyDescent="0.25">
      <c r="P69" s="14"/>
      <c r="Q69" s="9"/>
      <c r="R69" s="14" t="s">
        <v>27</v>
      </c>
      <c r="S69" s="14" t="s">
        <v>27</v>
      </c>
      <c r="V69" s="18"/>
    </row>
    <row r="70" spans="16:22" x14ac:dyDescent="0.25">
      <c r="P70" s="9">
        <v>1990</v>
      </c>
      <c r="Q70" s="9" t="s">
        <v>27</v>
      </c>
      <c r="R70" s="14">
        <v>42.937230152889597</v>
      </c>
      <c r="S70" s="14">
        <v>98.630211321924463</v>
      </c>
      <c r="T70" s="17">
        <f>R70+S70</f>
        <v>141.56744147481407</v>
      </c>
      <c r="V70" s="18">
        <f t="shared" ref="V70:V83" si="1">S70/T70</f>
        <v>0.69670123507509685</v>
      </c>
    </row>
    <row r="71" spans="16:22" x14ac:dyDescent="0.25">
      <c r="P71" s="8">
        <v>2008</v>
      </c>
      <c r="Q71" s="9"/>
      <c r="R71" s="14">
        <v>32.352713133048198</v>
      </c>
      <c r="S71" s="14">
        <v>65.742111529065852</v>
      </c>
      <c r="T71" s="17">
        <f>R71+S71</f>
        <v>98.09482466211405</v>
      </c>
      <c r="U71" s="18">
        <f>T71/T70-1</f>
        <v>-0.3070806137330252</v>
      </c>
      <c r="V71" s="18">
        <f t="shared" si="1"/>
        <v>0.67018939842660852</v>
      </c>
    </row>
    <row r="72" spans="16:22" x14ac:dyDescent="0.25">
      <c r="P72" s="9"/>
      <c r="Q72" s="9"/>
      <c r="R72" s="14" t="s">
        <v>31</v>
      </c>
      <c r="S72" s="14" t="s">
        <v>31</v>
      </c>
      <c r="V72" s="18"/>
    </row>
    <row r="73" spans="16:22" x14ac:dyDescent="0.25">
      <c r="P73" s="9">
        <v>1990</v>
      </c>
      <c r="Q73" s="9" t="s">
        <v>31</v>
      </c>
      <c r="R73" s="14">
        <v>46.1904935978</v>
      </c>
      <c r="S73" s="14">
        <v>32.514481689175369</v>
      </c>
      <c r="T73" s="17">
        <f>R73+S73</f>
        <v>78.704975286975369</v>
      </c>
      <c r="V73" s="18">
        <f t="shared" si="1"/>
        <v>0.41311850452427606</v>
      </c>
    </row>
    <row r="74" spans="16:22" x14ac:dyDescent="0.25">
      <c r="P74" s="8">
        <v>2008</v>
      </c>
      <c r="Q74" s="9"/>
      <c r="R74" s="14">
        <v>66.194503986409998</v>
      </c>
      <c r="S74" s="14">
        <v>39.022762300152884</v>
      </c>
      <c r="T74" s="17">
        <f>R74+S74</f>
        <v>105.21726628656288</v>
      </c>
      <c r="U74" s="19">
        <f>T74/T73-1</f>
        <v>0.33685660789445593</v>
      </c>
      <c r="V74" s="18">
        <f t="shared" si="1"/>
        <v>0.37087793360714238</v>
      </c>
    </row>
    <row r="75" spans="16:22" x14ac:dyDescent="0.25">
      <c r="P75" s="14"/>
      <c r="Q75" s="9"/>
      <c r="R75" s="14" t="s">
        <v>23</v>
      </c>
      <c r="S75" s="14" t="s">
        <v>23</v>
      </c>
      <c r="V75" s="18"/>
    </row>
    <row r="76" spans="16:22" x14ac:dyDescent="0.25">
      <c r="P76" s="9">
        <v>1990</v>
      </c>
      <c r="Q76" s="9" t="s">
        <v>23</v>
      </c>
      <c r="R76" s="14">
        <v>86.528370451634899</v>
      </c>
      <c r="S76" s="14">
        <v>55.356203634735266</v>
      </c>
      <c r="T76" s="17">
        <f>R76+S76</f>
        <v>141.88457408637015</v>
      </c>
      <c r="V76" s="18">
        <f t="shared" si="1"/>
        <v>0.3901495563643021</v>
      </c>
    </row>
    <row r="77" spans="16:22" x14ac:dyDescent="0.25">
      <c r="P77" s="8">
        <v>2008</v>
      </c>
      <c r="Q77" s="9"/>
      <c r="R77" s="14">
        <v>72.803504169102212</v>
      </c>
      <c r="S77" s="14">
        <v>52.436774047359883</v>
      </c>
      <c r="T77" s="17">
        <f>R77+S77</f>
        <v>125.24027821646209</v>
      </c>
      <c r="U77" s="18">
        <f>T77/T76-1</f>
        <v>-0.11730870658128134</v>
      </c>
      <c r="V77" s="18">
        <f t="shared" si="1"/>
        <v>0.4186893768850426</v>
      </c>
    </row>
    <row r="78" spans="16:22" x14ac:dyDescent="0.25">
      <c r="P78" s="14"/>
      <c r="Q78" s="9"/>
      <c r="R78" s="14" t="s">
        <v>33</v>
      </c>
      <c r="S78" s="14" t="s">
        <v>33</v>
      </c>
      <c r="T78" s="17"/>
      <c r="V78" s="18"/>
    </row>
    <row r="79" spans="16:22" x14ac:dyDescent="0.25">
      <c r="P79" s="9">
        <v>1990</v>
      </c>
      <c r="Q79" s="9" t="s">
        <v>33</v>
      </c>
      <c r="R79" s="14">
        <v>98.891951585295303</v>
      </c>
      <c r="S79" s="14">
        <v>74.847805478488709</v>
      </c>
      <c r="T79" s="17">
        <f>R79+S79</f>
        <v>173.739757063784</v>
      </c>
      <c r="V79" s="18">
        <f t="shared" si="1"/>
        <v>0.43080413339711476</v>
      </c>
    </row>
    <row r="80" spans="16:22" x14ac:dyDescent="0.25">
      <c r="P80" s="8">
        <v>2008</v>
      </c>
      <c r="Q80" s="9"/>
      <c r="R80" s="14">
        <v>75.319862380410811</v>
      </c>
      <c r="S80" s="14">
        <v>59.564282596173918</v>
      </c>
      <c r="T80" s="17">
        <f>R80+S80</f>
        <v>134.88414497658474</v>
      </c>
      <c r="U80" s="18">
        <f>T80/T79-1</f>
        <v>-0.22364260629727051</v>
      </c>
      <c r="V80" s="18">
        <f t="shared" si="1"/>
        <v>0.44159587923780075</v>
      </c>
    </row>
    <row r="81" spans="16:22" x14ac:dyDescent="0.25">
      <c r="P81" s="9"/>
      <c r="Q81" s="9"/>
      <c r="R81" s="14" t="s">
        <v>18</v>
      </c>
      <c r="S81" s="14" t="s">
        <v>18</v>
      </c>
      <c r="T81" s="17"/>
      <c r="V81" s="18"/>
    </row>
    <row r="82" spans="16:22" x14ac:dyDescent="0.25">
      <c r="P82" s="9">
        <v>1990</v>
      </c>
      <c r="Q82" s="9" t="s">
        <v>18</v>
      </c>
      <c r="R82" s="14">
        <v>154.48242055141</v>
      </c>
      <c r="S82" s="14">
        <v>154.92086273428424</v>
      </c>
      <c r="T82" s="17">
        <f>R82+S82</f>
        <v>309.40328328569422</v>
      </c>
      <c r="V82" s="18">
        <f t="shared" si="1"/>
        <v>0.50070852865266691</v>
      </c>
    </row>
    <row r="83" spans="16:22" x14ac:dyDescent="0.25">
      <c r="P83" s="8">
        <v>2008</v>
      </c>
      <c r="Q83" s="9"/>
      <c r="R83" s="14">
        <v>94.5164146336773</v>
      </c>
      <c r="S83" s="14">
        <v>138.06922663189263</v>
      </c>
      <c r="T83" s="17">
        <f>R83+S83</f>
        <v>232.58564126556993</v>
      </c>
      <c r="U83" s="18">
        <f>T83/T82-1</f>
        <v>-0.24827675131421623</v>
      </c>
      <c r="V83" s="18">
        <f t="shared" si="1"/>
        <v>0.59362747365063273</v>
      </c>
    </row>
    <row r="84" spans="16:22" x14ac:dyDescent="0.25">
      <c r="P84" s="9"/>
    </row>
    <row r="85" spans="16:22" x14ac:dyDescent="0.25">
      <c r="P85" s="9"/>
      <c r="T85" s="17"/>
    </row>
    <row r="86" spans="16:22" x14ac:dyDescent="0.25">
      <c r="P86" s="9"/>
      <c r="T86" s="17"/>
    </row>
    <row r="87" spans="16:22" x14ac:dyDescent="0.25">
      <c r="P87" s="9"/>
    </row>
    <row r="88" spans="16:22" x14ac:dyDescent="0.25">
      <c r="P88" s="9"/>
    </row>
    <row r="89" spans="16:22" x14ac:dyDescent="0.25">
      <c r="P89" s="9"/>
    </row>
    <row r="90" spans="16:22" x14ac:dyDescent="0.25">
      <c r="P90" s="9"/>
    </row>
    <row r="91" spans="16:22" x14ac:dyDescent="0.25">
      <c r="P91" s="9"/>
    </row>
    <row r="92" spans="16:22" x14ac:dyDescent="0.25">
      <c r="P92" s="9"/>
    </row>
    <row r="93" spans="16:22" x14ac:dyDescent="0.25">
      <c r="P93" s="9"/>
    </row>
    <row r="94" spans="16:22" x14ac:dyDescent="0.25">
      <c r="P94" s="9"/>
    </row>
    <row r="95" spans="16:22" x14ac:dyDescent="0.25">
      <c r="P95" s="9"/>
    </row>
  </sheetData>
  <mergeCells count="3">
    <mergeCell ref="K1:L1"/>
    <mergeCell ref="M1:N1"/>
    <mergeCell ref="P1:Q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7_co2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2011-07-05T08:41:24Z</dcterms:created>
  <dcterms:modified xsi:type="dcterms:W3CDTF">2011-07-05T08:41:36Z</dcterms:modified>
</cp:coreProperties>
</file>