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 defaultThemeVersion="124226"/>
  <xr:revisionPtr revIDLastSave="0" documentId="13_ncr:1_{EEE92AE4-A50F-4626-AE21-DEDDA2671B20}" xr6:coauthVersionLast="47" xr6:coauthVersionMax="47" xr10:uidLastSave="{00000000-0000-0000-0000-000000000000}"/>
  <bookViews>
    <workbookView xWindow="-120" yWindow="-120" windowWidth="20640" windowHeight="11310" tabRatio="939" activeTab="1" xr2:uid="{00000000-000D-0000-FFFF-FFFF00000000}"/>
  </bookViews>
  <sheets>
    <sheet name="DATA FOR CHART" sheetId="9" r:id="rId1"/>
    <sheet name="DRAFT" sheetId="10" r:id="rId2"/>
  </sheets>
  <externalReferences>
    <externalReference r:id="rId3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9" l="1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3" i="9"/>
  <c r="E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" authorId="0" shapeId="0" xr:uid="{89079DC2-2648-4C08-BF74-0AAEDB08D7ED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Sampled with ISCO machine. Weekly samples consisting of around 100 subsamples. 
Catchement 824 hectare, with 92% arable land.</t>
        </r>
      </text>
    </comment>
    <comment ref="C1" authorId="0" shapeId="0" xr:uid="{82E98E7D-1A7F-4463-BEA7-CF3A0CECA3E5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Data from farmer interviews </t>
        </r>
      </text>
    </comment>
    <comment ref="F1" authorId="0" shapeId="0" xr:uid="{E692ED89-2577-4C7E-9321-C073547CBA28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Of all substances used in the catchement each year, more than 90% of the amount applied on fields was accounted for in the analyses.</t>
        </r>
      </text>
    </comment>
    <comment ref="B3" authorId="0" shapeId="0" xr:uid="{51358D29-4CC2-4A4B-AEF4-F74E32224125}">
      <text>
        <r>
          <rPr>
            <b/>
            <sz val="9"/>
            <color rgb="FF000000"/>
            <rFont val="Geneva"/>
            <family val="2"/>
          </rPr>
          <t>Autor:</t>
        </r>
        <r>
          <rPr>
            <sz val="9"/>
            <color rgb="FF000000"/>
            <rFont val="Geneva"/>
            <family val="2"/>
          </rPr>
          <t xml:space="preserve">
Only May-June</t>
        </r>
      </text>
    </comment>
    <comment ref="E7" authorId="0" shapeId="0" xr:uid="{D6E4C475-6BAA-4A38-8C5E-9F0113CC3BBC}">
      <text>
        <r>
          <rPr>
            <b/>
            <sz val="10"/>
            <color rgb="FF000000"/>
            <rFont val="Tahoma"/>
            <family val="2"/>
          </rPr>
          <t>Autor:</t>
        </r>
        <r>
          <rPr>
            <sz val="10"/>
            <color rgb="FF000000"/>
            <rFont val="Tahoma"/>
            <family val="2"/>
          </rPr>
          <t xml:space="preserve">
Of these 301 kg not included in analyses 222 kg was sulfur.</t>
        </r>
      </text>
    </comment>
  </commentList>
</comments>
</file>

<file path=xl/sharedStrings.xml><?xml version="1.0" encoding="utf-8"?>
<sst xmlns="http://schemas.openxmlformats.org/spreadsheetml/2006/main" count="8" uniqueCount="8">
  <si>
    <t>Year</t>
  </si>
  <si>
    <t>Time Weighted Mean Concentration found in surface water, May - September</t>
  </si>
  <si>
    <t>Amount (kg/year) pesticides used, of the analysed substances</t>
  </si>
  <si>
    <t>Amount (kg/year) pesticides used in total (incl. Non-analysed substances)</t>
  </si>
  <si>
    <t>Difference between column C and D</t>
  </si>
  <si>
    <t>Percentage of used amounts included in analyses</t>
  </si>
  <si>
    <t>arrow for "start mitigation" should be between 1994-1995</t>
  </si>
  <si>
    <t>arrow for "economic…" should be between 1997-1998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</si>
</sst>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sz val="10"/>
      <color indexed="8"/>
      <name val="Arial"/>
      <family val="2"/>
    </font>
    <font>
      <sz val="10"/>
      <color indexed="8"/>
      <name val="Genev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rgb="FF000000"/>
      <name val="Geneva"/>
      <family val="2"/>
    </font>
    <font>
      <sz val="9"/>
      <color rgb="FF000000"/>
      <name val="Geneva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164" fontId="0" fillId="0" borderId="0" xfId="0" applyNumberFormat="1"/>
    <xf numFmtId="1" fontId="0" fillId="0" borderId="0" xfId="0" applyNumberFormat="1"/>
    <xf numFmtId="0" fontId="3" fillId="0" borderId="0" xfId="0" applyFont="1"/>
    <xf numFmtId="0" fontId="0" fillId="2" borderId="0" xfId="0" applyFill="1" applyAlignment="1">
      <alignment horizontal="left"/>
    </xf>
    <xf numFmtId="164" fontId="0" fillId="2" borderId="0" xfId="0" applyNumberFormat="1" applyFill="1"/>
    <xf numFmtId="1" fontId="5" fillId="0" borderId="1" xfId="5" applyNumberFormat="1" applyFont="1" applyBorder="1" applyAlignment="1">
      <alignment horizontal="right" wrapText="1"/>
    </xf>
    <xf numFmtId="1" fontId="3" fillId="0" borderId="0" xfId="0" applyNumberFormat="1" applyFont="1"/>
    <xf numFmtId="9" fontId="0" fillId="0" borderId="0" xfId="4" applyFont="1"/>
    <xf numFmtId="164" fontId="3" fillId="0" borderId="0" xfId="0" applyNumberFormat="1" applyFont="1"/>
    <xf numFmtId="1" fontId="5" fillId="0" borderId="0" xfId="5" applyNumberFormat="1" applyFont="1" applyAlignment="1">
      <alignment horizontal="right" wrapText="1"/>
    </xf>
  </cellXfs>
  <cellStyles count="6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_Blad7" xfId="5" xr:uid="{B2947258-E951-44D1-9B27-164447452B79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31974108609767"/>
          <c:y val="7.8631438842656512E-2"/>
          <c:w val="0.76974511835952664"/>
          <c:h val="0.7152818101528777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 total pesticide concentration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'DATA FOR CHART'!$A$2:$A$28</c:f>
              <c:numCache>
                <c:formatCode>General</c:formatCode>
                <c:ptCount val="27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</c:numCache>
            </c:numRef>
          </c:cat>
          <c:val>
            <c:numRef>
              <c:f>[1]Table!$B$2:$B$28</c:f>
              <c:numCache>
                <c:formatCode>General</c:formatCode>
                <c:ptCount val="27"/>
                <c:pt idx="0">
                  <c:v>29.7</c:v>
                </c:pt>
                <c:pt idx="1">
                  <c:v>33</c:v>
                </c:pt>
                <c:pt idx="2">
                  <c:v>25.6</c:v>
                </c:pt>
                <c:pt idx="3">
                  <c:v>9.6999999999999993</c:v>
                </c:pt>
                <c:pt idx="4">
                  <c:v>10.52</c:v>
                </c:pt>
                <c:pt idx="5">
                  <c:v>6.92</c:v>
                </c:pt>
                <c:pt idx="6">
                  <c:v>1.1000000000000001</c:v>
                </c:pt>
                <c:pt idx="7">
                  <c:v>1.5978571428571426</c:v>
                </c:pt>
                <c:pt idx="8">
                  <c:v>0.76111111111111107</c:v>
                </c:pt>
                <c:pt idx="9">
                  <c:v>1.8644117647058824</c:v>
                </c:pt>
                <c:pt idx="10">
                  <c:v>1.89</c:v>
                </c:pt>
                <c:pt idx="11">
                  <c:v>5.35</c:v>
                </c:pt>
                <c:pt idx="12">
                  <c:v>1.94</c:v>
                </c:pt>
                <c:pt idx="13">
                  <c:v>3.1292791666666666</c:v>
                </c:pt>
                <c:pt idx="14">
                  <c:v>1.1212374999999999</c:v>
                </c:pt>
                <c:pt idx="15">
                  <c:v>1.89</c:v>
                </c:pt>
                <c:pt idx="16">
                  <c:v>3.1</c:v>
                </c:pt>
                <c:pt idx="17">
                  <c:v>3.72</c:v>
                </c:pt>
                <c:pt idx="18">
                  <c:v>0.97</c:v>
                </c:pt>
                <c:pt idx="19">
                  <c:v>2.65</c:v>
                </c:pt>
                <c:pt idx="20">
                  <c:v>1.27</c:v>
                </c:pt>
                <c:pt idx="21">
                  <c:v>2.75</c:v>
                </c:pt>
                <c:pt idx="22">
                  <c:v>1.56</c:v>
                </c:pt>
                <c:pt idx="23">
                  <c:v>2.92</c:v>
                </c:pt>
                <c:pt idx="24">
                  <c:v>5.19</c:v>
                </c:pt>
                <c:pt idx="25">
                  <c:v>2.34</c:v>
                </c:pt>
                <c:pt idx="26">
                  <c:v>3.37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2B-443D-A96D-2FD2CE30A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2784639"/>
        <c:axId val="2022785055"/>
      </c:barChart>
      <c:lineChart>
        <c:grouping val="standard"/>
        <c:varyColors val="0"/>
        <c:ser>
          <c:idx val="1"/>
          <c:order val="1"/>
          <c:tx>
            <c:v>Applied amount analysed (active ingredient) in kg/year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Roboto" panose="02000000000000000000" pitchFamily="2" charset="0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[1]Table!$A$2:$A$28</c:f>
              <c:strCache>
                <c:ptCount val="27"/>
                <c:pt idx="0">
                  <c:v>1992</c:v>
                </c:pt>
                <c:pt idx="1">
                  <c:v>1993*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</c:strCache>
            </c:strRef>
          </c:cat>
          <c:val>
            <c:numRef>
              <c:f>[1]Table!$C$2:$C$28</c:f>
              <c:numCache>
                <c:formatCode>General</c:formatCode>
                <c:ptCount val="27"/>
                <c:pt idx="0">
                  <c:v>1295.9000000000001</c:v>
                </c:pt>
                <c:pt idx="1">
                  <c:v>839</c:v>
                </c:pt>
                <c:pt idx="2">
                  <c:v>1037</c:v>
                </c:pt>
                <c:pt idx="3">
                  <c:v>1074</c:v>
                </c:pt>
                <c:pt idx="4">
                  <c:v>779</c:v>
                </c:pt>
                <c:pt idx="5">
                  <c:v>1138</c:v>
                </c:pt>
                <c:pt idx="6">
                  <c:v>1016</c:v>
                </c:pt>
                <c:pt idx="7">
                  <c:v>1011</c:v>
                </c:pt>
                <c:pt idx="8">
                  <c:v>1084</c:v>
                </c:pt>
                <c:pt idx="9">
                  <c:v>1152</c:v>
                </c:pt>
                <c:pt idx="10">
                  <c:v>1440</c:v>
                </c:pt>
                <c:pt idx="11">
                  <c:v>1579</c:v>
                </c:pt>
                <c:pt idx="12">
                  <c:v>1231</c:v>
                </c:pt>
                <c:pt idx="13">
                  <c:v>1327</c:v>
                </c:pt>
                <c:pt idx="14">
                  <c:v>1254</c:v>
                </c:pt>
                <c:pt idx="15">
                  <c:v>1366</c:v>
                </c:pt>
                <c:pt idx="16">
                  <c:v>1310</c:v>
                </c:pt>
                <c:pt idx="17">
                  <c:v>861</c:v>
                </c:pt>
                <c:pt idx="18">
                  <c:v>996</c:v>
                </c:pt>
                <c:pt idx="19">
                  <c:v>1265</c:v>
                </c:pt>
                <c:pt idx="20">
                  <c:v>1380</c:v>
                </c:pt>
                <c:pt idx="21">
                  <c:v>1135</c:v>
                </c:pt>
                <c:pt idx="22">
                  <c:v>1371</c:v>
                </c:pt>
                <c:pt idx="23">
                  <c:v>789</c:v>
                </c:pt>
                <c:pt idx="24">
                  <c:v>1042</c:v>
                </c:pt>
                <c:pt idx="25">
                  <c:v>725</c:v>
                </c:pt>
                <c:pt idx="26">
                  <c:v>1137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2B-443D-A96D-2FD2CE30A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034047"/>
        <c:axId val="483039871"/>
      </c:lineChart>
      <c:catAx>
        <c:axId val="2022784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s-ES"/>
          </a:p>
        </c:txPr>
        <c:crossAx val="2022785055"/>
        <c:crosses val="autoZero"/>
        <c:auto val="1"/>
        <c:lblAlgn val="ctr"/>
        <c:lblOffset val="100"/>
        <c:noMultiLvlLbl val="0"/>
      </c:catAx>
      <c:valAx>
        <c:axId val="2022785055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Roboto" panose="02000000000000000000" pitchFamily="2" charset="0"/>
                  </a:defRPr>
                </a:pPr>
                <a:r>
                  <a:rPr lang="sv-SE" sz="1400">
                    <a:solidFill>
                      <a:schemeClr val="tx1"/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Roboto" panose="02000000000000000000" pitchFamily="2" charset="0"/>
                  </a:rPr>
                  <a:t>Migrogram per liter  (µg/L)</a:t>
                </a:r>
              </a:p>
            </c:rich>
          </c:tx>
          <c:layout>
            <c:manualLayout>
              <c:xMode val="edge"/>
              <c:yMode val="edge"/>
              <c:x val="5.7995413569125895E-2"/>
              <c:y val="0.400726827122423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Roboto" panose="02000000000000000000" pitchFamily="2" charset="0"/>
                  <a:ea typeface="Roboto" panose="02000000000000000000" pitchFamily="2" charset="0"/>
                  <a:cs typeface="Roboto" panose="02000000000000000000" pitchFamily="2" charset="0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s-ES"/>
          </a:p>
        </c:txPr>
        <c:crossAx val="2022784639"/>
        <c:crosses val="autoZero"/>
        <c:crossBetween val="between"/>
      </c:valAx>
      <c:valAx>
        <c:axId val="483039871"/>
        <c:scaling>
          <c:orientation val="minMax"/>
          <c:max val="160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s-ES"/>
          </a:p>
        </c:txPr>
        <c:crossAx val="483034047"/>
        <c:crosses val="max"/>
        <c:crossBetween val="between"/>
      </c:valAx>
      <c:catAx>
        <c:axId val="4830340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30398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214311</xdr:colOff>
      <xdr:row>0</xdr:row>
      <xdr:rowOff>23812</xdr:rowOff>
    </xdr:from>
    <xdr:to>
      <xdr:col>34</xdr:col>
      <xdr:colOff>261936</xdr:colOff>
      <xdr:row>38</xdr:row>
      <xdr:rowOff>0</xdr:rowOff>
    </xdr:to>
    <xdr:graphicFrame macro="">
      <xdr:nvGraphicFramePr>
        <xdr:cNvPr id="3" name="Diagram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304800</xdr:colOff>
      <xdr:row>0</xdr:row>
      <xdr:rowOff>723900</xdr:rowOff>
    </xdr:from>
    <xdr:to>
      <xdr:col>11</xdr:col>
      <xdr:colOff>304800</xdr:colOff>
      <xdr:row>10</xdr:row>
      <xdr:rowOff>12700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8934450" y="723900"/>
          <a:ext cx="0" cy="2971800"/>
        </a:xfrm>
        <a:prstGeom prst="line">
          <a:avLst/>
        </a:prstGeom>
        <a:ln>
          <a:noFil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77787</xdr:colOff>
      <xdr:row>0</xdr:row>
      <xdr:rowOff>134938</xdr:rowOff>
    </xdr:from>
    <xdr:to>
      <xdr:col>14</xdr:col>
      <xdr:colOff>315912</xdr:colOff>
      <xdr:row>0</xdr:row>
      <xdr:rowOff>319088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9936162" y="134938"/>
          <a:ext cx="857250" cy="184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tx1"/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Start mitigation</a:t>
          </a:r>
          <a:endParaRPr lang="en-DK" sz="1000">
            <a:solidFill>
              <a:schemeClr val="tx1"/>
            </a:solidFill>
            <a:latin typeface="Roboto" panose="02000000000000000000" pitchFamily="2" charset="0"/>
            <a:ea typeface="Roboto" panose="02000000000000000000" pitchFamily="2" charset="0"/>
            <a:cs typeface="Roboto" panose="02000000000000000000" pitchFamily="2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0.28123</cdr:x>
      <cdr:y>0.05845</cdr:y>
    </cdr:from>
    <cdr:to>
      <cdr:x>0.28123</cdr:x>
      <cdr:y>0.79779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9467E67-CA33-8754-9079-F0DB43CBD669}"/>
            </a:ext>
          </a:extLst>
        </cdr:cNvPr>
        <cdr:cNvCxnSpPr/>
      </cdr:nvCxnSpPr>
      <cdr:spPr>
        <a:xfrm xmlns:a="http://schemas.openxmlformats.org/drawingml/2006/main" flipV="1">
          <a:off x="2559050" y="234950"/>
          <a:ext cx="0" cy="29718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0.2575</cdr:x>
      <cdr:y>0.00158</cdr:y>
    </cdr:from>
    <cdr:to>
      <cdr:x>0.52059</cdr:x>
      <cdr:y>0.04423</cdr:y>
    </cdr:to>
    <cdr:sp macro="" textlink="">
      <cdr:nvSpPr>
        <cdr:cNvPr id="5" name="TextBox 6">
          <a:extLst xmlns:a="http://schemas.openxmlformats.org/drawingml/2006/main">
            <a:ext uri="{FF2B5EF4-FFF2-40B4-BE49-F238E27FC236}">
              <a16:creationId xmlns:a16="http://schemas.microsoft.com/office/drawing/2014/main" id="{8D609CD9-BDEA-84FF-1BF0-A57AD65DA55B}"/>
            </a:ext>
          </a:extLst>
        </cdr:cNvPr>
        <cdr:cNvSpPr txBox="1"/>
      </cdr:nvSpPr>
      <cdr:spPr>
        <a:xfrm xmlns:a="http://schemas.openxmlformats.org/drawingml/2006/main">
          <a:off x="2343150" y="6350"/>
          <a:ext cx="2393950" cy="1714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rPr>
            <a:t>Economic incentives by government and industry</a:t>
          </a:r>
          <a:endParaRPr lang="en-DK" sz="1000">
            <a:latin typeface="Roboto" panose="02000000000000000000" pitchFamily="2" charset="0"/>
            <a:ea typeface="Roboto" panose="02000000000000000000" pitchFamily="2" charset="0"/>
            <a:cs typeface="Roboto" panose="02000000000000000000" pitchFamily="2" charset="0"/>
          </a:endParaRPr>
        </a:p>
      </cdr:txBody>
    </cdr:sp>
  </cdr:relSizeAnchor>
  <cdr:relSizeAnchor xmlns:cdr="http://schemas.openxmlformats.org/drawingml/2006/chartDrawing">
    <cdr:from>
      <cdr:x>0.19679</cdr:x>
      <cdr:y>0.05687</cdr:y>
    </cdr:from>
    <cdr:to>
      <cdr:x>0.19679</cdr:x>
      <cdr:y>0.79621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5A5427F4-C380-C90C-505E-178582E28983}"/>
            </a:ext>
          </a:extLst>
        </cdr:cNvPr>
        <cdr:cNvCxnSpPr/>
      </cdr:nvCxnSpPr>
      <cdr:spPr>
        <a:xfrm xmlns:a="http://schemas.openxmlformats.org/drawingml/2006/main" flipV="1">
          <a:off x="1790700" y="228600"/>
          <a:ext cx="0" cy="29718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231321</xdr:colOff>
      <xdr:row>1</xdr:row>
      <xdr:rowOff>95250</xdr:rowOff>
    </xdr:from>
    <xdr:to>
      <xdr:col>10</xdr:col>
      <xdr:colOff>383721</xdr:colOff>
      <xdr:row>19</xdr:row>
      <xdr:rowOff>9647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2FDB2E3-8DCA-DB8B-F013-9045FE4BE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321" y="285750"/>
          <a:ext cx="7772400" cy="33433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ea1.sharepoint.com/teams/BHRProgramme/Shared%20Documents/3.%20Human%20health%20and%20the%20environment/Food%20Systems%20and%20Health/Agrochemicals/Pesticides/Content%20Creation/Graphs%20and%20charts/Case%20Studies/Sweden_Figure%201.xlsx" TargetMode="External"/><Relationship Id="rId1" Type="http://schemas.openxmlformats.org/officeDocument/2006/relationships/externalLinkPath" Target="Sweden_Figure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"/>
      <sheetName val="figure"/>
    </sheetNames>
    <sheetDataSet>
      <sheetData sheetId="0">
        <row r="2">
          <cell r="A2">
            <v>1992</v>
          </cell>
          <cell r="B2">
            <v>29.7</v>
          </cell>
          <cell r="C2">
            <v>1295.9000000000001</v>
          </cell>
        </row>
        <row r="3">
          <cell r="A3" t="str">
            <v>1993*</v>
          </cell>
          <cell r="B3">
            <v>33</v>
          </cell>
          <cell r="C3">
            <v>839</v>
          </cell>
        </row>
        <row r="4">
          <cell r="A4">
            <v>1994</v>
          </cell>
          <cell r="B4">
            <v>25.6</v>
          </cell>
          <cell r="C4">
            <v>1037</v>
          </cell>
        </row>
        <row r="5">
          <cell r="A5">
            <v>1995</v>
          </cell>
          <cell r="B5">
            <v>9.6999999999999993</v>
          </cell>
          <cell r="C5">
            <v>1074</v>
          </cell>
        </row>
        <row r="6">
          <cell r="A6">
            <v>1996</v>
          </cell>
          <cell r="B6">
            <v>10.52</v>
          </cell>
          <cell r="C6">
            <v>779</v>
          </cell>
        </row>
        <row r="7">
          <cell r="A7">
            <v>1997</v>
          </cell>
          <cell r="B7">
            <v>6.92</v>
          </cell>
          <cell r="C7">
            <v>1138</v>
          </cell>
        </row>
        <row r="8">
          <cell r="A8">
            <v>1998</v>
          </cell>
          <cell r="B8">
            <v>1.1000000000000001</v>
          </cell>
          <cell r="C8">
            <v>1016</v>
          </cell>
        </row>
        <row r="9">
          <cell r="A9">
            <v>1999</v>
          </cell>
          <cell r="B9">
            <v>1.5978571428571426</v>
          </cell>
          <cell r="C9">
            <v>1011</v>
          </cell>
        </row>
        <row r="10">
          <cell r="A10">
            <v>2000</v>
          </cell>
          <cell r="B10">
            <v>0.76111111111111107</v>
          </cell>
          <cell r="C10">
            <v>1084</v>
          </cell>
        </row>
        <row r="11">
          <cell r="A11">
            <v>2001</v>
          </cell>
          <cell r="B11">
            <v>1.8644117647058824</v>
          </cell>
          <cell r="C11">
            <v>1152</v>
          </cell>
        </row>
        <row r="12">
          <cell r="A12">
            <v>2002</v>
          </cell>
          <cell r="B12">
            <v>1.89</v>
          </cell>
          <cell r="C12">
            <v>1440</v>
          </cell>
        </row>
        <row r="13">
          <cell r="A13">
            <v>2003</v>
          </cell>
          <cell r="B13">
            <v>5.35</v>
          </cell>
          <cell r="C13">
            <v>1579</v>
          </cell>
        </row>
        <row r="14">
          <cell r="A14">
            <v>2004</v>
          </cell>
          <cell r="B14">
            <v>1.94</v>
          </cell>
          <cell r="C14">
            <v>1231</v>
          </cell>
        </row>
        <row r="15">
          <cell r="A15">
            <v>2005</v>
          </cell>
          <cell r="B15">
            <v>3.1292791666666666</v>
          </cell>
          <cell r="C15">
            <v>1327</v>
          </cell>
        </row>
        <row r="16">
          <cell r="A16">
            <v>2006</v>
          </cell>
          <cell r="B16">
            <v>1.1212374999999999</v>
          </cell>
          <cell r="C16">
            <v>1254</v>
          </cell>
        </row>
        <row r="17">
          <cell r="A17">
            <v>2007</v>
          </cell>
          <cell r="B17">
            <v>1.89</v>
          </cell>
          <cell r="C17">
            <v>1366</v>
          </cell>
        </row>
        <row r="18">
          <cell r="A18">
            <v>2008</v>
          </cell>
          <cell r="B18">
            <v>3.1</v>
          </cell>
          <cell r="C18">
            <v>1310</v>
          </cell>
        </row>
        <row r="19">
          <cell r="A19">
            <v>2009</v>
          </cell>
          <cell r="B19">
            <v>3.72</v>
          </cell>
          <cell r="C19">
            <v>861</v>
          </cell>
        </row>
        <row r="20">
          <cell r="A20">
            <v>2010</v>
          </cell>
          <cell r="B20">
            <v>0.97</v>
          </cell>
          <cell r="C20">
            <v>996</v>
          </cell>
        </row>
        <row r="21">
          <cell r="A21">
            <v>2011</v>
          </cell>
          <cell r="B21">
            <v>2.65</v>
          </cell>
          <cell r="C21">
            <v>1265</v>
          </cell>
        </row>
        <row r="22">
          <cell r="A22">
            <v>2012</v>
          </cell>
          <cell r="B22">
            <v>1.27</v>
          </cell>
          <cell r="C22">
            <v>1380</v>
          </cell>
        </row>
        <row r="23">
          <cell r="A23">
            <v>2013</v>
          </cell>
          <cell r="B23">
            <v>2.75</v>
          </cell>
          <cell r="C23">
            <v>1135</v>
          </cell>
        </row>
        <row r="24">
          <cell r="A24">
            <v>2014</v>
          </cell>
          <cell r="B24">
            <v>1.56</v>
          </cell>
          <cell r="C24">
            <v>1371</v>
          </cell>
        </row>
        <row r="25">
          <cell r="A25">
            <v>2015</v>
          </cell>
          <cell r="B25">
            <v>2.92</v>
          </cell>
          <cell r="C25">
            <v>789</v>
          </cell>
        </row>
        <row r="26">
          <cell r="A26">
            <v>2016</v>
          </cell>
          <cell r="B26">
            <v>5.19</v>
          </cell>
          <cell r="C26">
            <v>1042</v>
          </cell>
        </row>
        <row r="27">
          <cell r="A27">
            <v>2017</v>
          </cell>
          <cell r="B27">
            <v>2.34</v>
          </cell>
          <cell r="C27">
            <v>725</v>
          </cell>
        </row>
        <row r="28">
          <cell r="A28">
            <v>2018</v>
          </cell>
          <cell r="B28">
            <v>3.37</v>
          </cell>
          <cell r="C28">
            <v>1137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W42"/>
  <sheetViews>
    <sheetView zoomScale="40" zoomScaleNormal="40" workbookViewId="0">
      <selection activeCell="AJ24" sqref="AJ24"/>
    </sheetView>
  </sheetViews>
  <sheetFormatPr baseColWidth="10" defaultColWidth="9.140625" defaultRowHeight="15"/>
  <cols>
    <col min="1" max="1" width="36.28515625" customWidth="1"/>
  </cols>
  <sheetData>
    <row r="1" spans="1:6" ht="16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6">
      <c r="A2" s="1">
        <v>1992</v>
      </c>
      <c r="B2" s="4">
        <v>29.7</v>
      </c>
      <c r="C2" s="5">
        <v>1295.9000000000001</v>
      </c>
      <c r="D2" s="6"/>
      <c r="E2" s="6"/>
    </row>
    <row r="3" spans="1:6">
      <c r="A3" s="7">
        <v>1993</v>
      </c>
      <c r="B3" s="8">
        <v>33</v>
      </c>
      <c r="C3" s="5">
        <v>839</v>
      </c>
      <c r="D3" s="9">
        <v>876.07504518106236</v>
      </c>
      <c r="E3" s="10">
        <f t="shared" ref="E3:E28" si="0">D3-C3</f>
        <v>37.075045181062364</v>
      </c>
      <c r="F3" s="11">
        <f t="shared" ref="F3:F28" si="1">C3/D3</f>
        <v>0.95768051448903002</v>
      </c>
    </row>
    <row r="4" spans="1:6">
      <c r="A4" s="1">
        <v>1994</v>
      </c>
      <c r="B4" s="4">
        <v>25.6</v>
      </c>
      <c r="C4" s="5">
        <v>1037</v>
      </c>
      <c r="D4" s="9">
        <v>1119.7137900014163</v>
      </c>
      <c r="E4" s="10">
        <f t="shared" si="0"/>
        <v>82.713790001416328</v>
      </c>
      <c r="F4" s="11">
        <f t="shared" si="1"/>
        <v>0.9261295245802843</v>
      </c>
    </row>
    <row r="5" spans="1:6">
      <c r="A5" s="1">
        <v>1995</v>
      </c>
      <c r="B5" s="4">
        <v>9.6999999999999993</v>
      </c>
      <c r="C5" s="5">
        <v>1074</v>
      </c>
      <c r="D5" s="9">
        <v>1213.483702747792</v>
      </c>
      <c r="E5" s="10">
        <f t="shared" si="0"/>
        <v>139.48370274779199</v>
      </c>
      <c r="F5" s="11">
        <f t="shared" si="1"/>
        <v>0.88505514954016484</v>
      </c>
    </row>
    <row r="6" spans="1:6">
      <c r="A6" s="1">
        <v>1996</v>
      </c>
      <c r="B6" s="4">
        <v>10.52</v>
      </c>
      <c r="C6" s="5">
        <v>779</v>
      </c>
      <c r="D6" s="9">
        <v>840.34892873998831</v>
      </c>
      <c r="E6" s="10">
        <f t="shared" si="0"/>
        <v>61.34892873998831</v>
      </c>
      <c r="F6" s="11">
        <f t="shared" si="1"/>
        <v>0.92699588630168861</v>
      </c>
    </row>
    <row r="7" spans="1:6">
      <c r="A7" s="1">
        <v>1997</v>
      </c>
      <c r="B7" s="4">
        <v>6.92</v>
      </c>
      <c r="C7" s="5">
        <v>1138</v>
      </c>
      <c r="D7" s="9">
        <v>1439.4078767069711</v>
      </c>
      <c r="E7" s="10">
        <f t="shared" si="0"/>
        <v>301.40787670697114</v>
      </c>
      <c r="F7" s="11">
        <f t="shared" si="1"/>
        <v>0.79060287109410443</v>
      </c>
    </row>
    <row r="8" spans="1:6">
      <c r="A8" s="1">
        <v>1998</v>
      </c>
      <c r="B8">
        <v>1.1000000000000001</v>
      </c>
      <c r="C8" s="5">
        <v>1016</v>
      </c>
      <c r="D8" s="9">
        <v>1121.695150782537</v>
      </c>
      <c r="E8" s="10">
        <f t="shared" si="0"/>
        <v>105.69515078253698</v>
      </c>
      <c r="F8" s="11">
        <f t="shared" si="1"/>
        <v>0.9057719464073638</v>
      </c>
    </row>
    <row r="9" spans="1:6">
      <c r="A9" s="1">
        <v>1999</v>
      </c>
      <c r="B9" s="4">
        <v>1.5978571428571426</v>
      </c>
      <c r="C9" s="5">
        <v>1011</v>
      </c>
      <c r="D9" s="9">
        <v>1184.1295785475443</v>
      </c>
      <c r="E9" s="10">
        <f t="shared" si="0"/>
        <v>173.12957854754427</v>
      </c>
      <c r="F9" s="11">
        <f t="shared" si="1"/>
        <v>0.85379169502724073</v>
      </c>
    </row>
    <row r="10" spans="1:6">
      <c r="A10" s="1">
        <v>2000</v>
      </c>
      <c r="B10" s="4">
        <v>0.76111111111111107</v>
      </c>
      <c r="C10" s="5">
        <v>1084</v>
      </c>
      <c r="D10" s="9">
        <v>1295.3838328145532</v>
      </c>
      <c r="E10" s="10">
        <f t="shared" si="0"/>
        <v>211.38383281455322</v>
      </c>
      <c r="F10" s="11">
        <f t="shared" si="1"/>
        <v>0.83681760767751157</v>
      </c>
    </row>
    <row r="11" spans="1:6">
      <c r="A11" s="1">
        <v>2001</v>
      </c>
      <c r="B11" s="4">
        <v>1.8644117647058824</v>
      </c>
      <c r="C11" s="5">
        <v>1152</v>
      </c>
      <c r="D11" s="9">
        <v>1170.7185676149434</v>
      </c>
      <c r="E11" s="10">
        <f t="shared" si="0"/>
        <v>18.718567614943368</v>
      </c>
      <c r="F11" s="11">
        <f t="shared" si="1"/>
        <v>0.98401104404359285</v>
      </c>
    </row>
    <row r="12" spans="1:6">
      <c r="A12" s="1">
        <v>2002</v>
      </c>
      <c r="B12" s="4">
        <v>1.89</v>
      </c>
      <c r="C12" s="5">
        <v>1440</v>
      </c>
      <c r="D12" s="9">
        <v>1473.9915547613148</v>
      </c>
      <c r="E12" s="10">
        <f t="shared" si="0"/>
        <v>33.991554761314774</v>
      </c>
      <c r="F12" s="11">
        <f t="shared" si="1"/>
        <v>0.97693911159021596</v>
      </c>
    </row>
    <row r="13" spans="1:6">
      <c r="A13" s="1">
        <v>2003</v>
      </c>
      <c r="B13" s="12">
        <v>5.35</v>
      </c>
      <c r="C13" s="5">
        <v>1579</v>
      </c>
      <c r="D13" s="9">
        <v>1627.6126633558752</v>
      </c>
      <c r="E13" s="10">
        <f t="shared" si="0"/>
        <v>48.612663355875156</v>
      </c>
      <c r="F13" s="11">
        <f t="shared" si="1"/>
        <v>0.97013253555324175</v>
      </c>
    </row>
    <row r="14" spans="1:6">
      <c r="A14" s="1">
        <v>2004</v>
      </c>
      <c r="B14" s="12">
        <v>1.94</v>
      </c>
      <c r="C14" s="5">
        <v>1231</v>
      </c>
      <c r="D14" s="9">
        <v>1262.18607886116</v>
      </c>
      <c r="E14" s="10">
        <f t="shared" si="0"/>
        <v>31.186078861160013</v>
      </c>
      <c r="F14" s="11">
        <f t="shared" si="1"/>
        <v>0.97529201170615154</v>
      </c>
    </row>
    <row r="15" spans="1:6">
      <c r="A15" s="1">
        <v>2005</v>
      </c>
      <c r="B15" s="12">
        <v>3.1292791666666666</v>
      </c>
      <c r="C15" s="5">
        <v>1327</v>
      </c>
      <c r="D15" s="9">
        <v>1384.5974076168241</v>
      </c>
      <c r="E15" s="10">
        <f t="shared" si="0"/>
        <v>57.597407616824057</v>
      </c>
      <c r="F15" s="11">
        <f t="shared" si="1"/>
        <v>0.95840133218509993</v>
      </c>
    </row>
    <row r="16" spans="1:6">
      <c r="A16" s="1">
        <v>2006</v>
      </c>
      <c r="B16" s="4">
        <v>1.1212374999999999</v>
      </c>
      <c r="C16" s="5">
        <v>1254</v>
      </c>
      <c r="D16" s="9">
        <v>1293.5285585908493</v>
      </c>
      <c r="E16" s="10">
        <f t="shared" si="0"/>
        <v>39.528558590849343</v>
      </c>
      <c r="F16" s="11">
        <f t="shared" si="1"/>
        <v>0.96944129425800141</v>
      </c>
    </row>
    <row r="17" spans="1:6">
      <c r="A17" s="1">
        <v>2007</v>
      </c>
      <c r="B17" s="4">
        <v>1.89</v>
      </c>
      <c r="C17" s="5">
        <v>1366</v>
      </c>
      <c r="D17" s="9">
        <v>1445.7801540776927</v>
      </c>
      <c r="E17" s="10">
        <f t="shared" si="0"/>
        <v>79.780154077692714</v>
      </c>
      <c r="F17" s="11">
        <f t="shared" si="1"/>
        <v>0.94481861308396031</v>
      </c>
    </row>
    <row r="18" spans="1:6">
      <c r="A18" s="1">
        <v>2008</v>
      </c>
      <c r="B18" s="4">
        <v>3.1</v>
      </c>
      <c r="C18" s="5">
        <v>1310</v>
      </c>
      <c r="D18" s="9">
        <v>1362.474000194743</v>
      </c>
      <c r="E18" s="10">
        <f t="shared" si="0"/>
        <v>52.474000194742985</v>
      </c>
      <c r="F18" s="11">
        <f t="shared" si="1"/>
        <v>0.96148623739811345</v>
      </c>
    </row>
    <row r="19" spans="1:6" ht="15" customHeight="1">
      <c r="A19" s="1">
        <v>2009</v>
      </c>
      <c r="B19" s="4">
        <v>3.72</v>
      </c>
      <c r="C19" s="5">
        <v>861</v>
      </c>
      <c r="D19" s="9">
        <v>862.34565237890195</v>
      </c>
      <c r="E19" s="10">
        <f t="shared" si="0"/>
        <v>1.3456523789019457</v>
      </c>
      <c r="F19" s="11">
        <f t="shared" si="1"/>
        <v>0.99843954407934943</v>
      </c>
    </row>
    <row r="20" spans="1:6">
      <c r="A20" s="1">
        <v>2010</v>
      </c>
      <c r="B20" s="4">
        <v>0.97</v>
      </c>
      <c r="C20" s="5">
        <v>996</v>
      </c>
      <c r="D20" s="9">
        <v>1019.0110764887177</v>
      </c>
      <c r="E20" s="10">
        <f t="shared" si="0"/>
        <v>23.011076488717663</v>
      </c>
      <c r="F20" s="11">
        <f t="shared" si="1"/>
        <v>0.97741822731897221</v>
      </c>
    </row>
    <row r="21" spans="1:6">
      <c r="A21" s="1">
        <v>2011</v>
      </c>
      <c r="B21" s="4">
        <v>2.65</v>
      </c>
      <c r="C21" s="5">
        <v>1265</v>
      </c>
      <c r="D21" s="9">
        <v>1313.7432361319145</v>
      </c>
      <c r="E21" s="10">
        <f t="shared" si="0"/>
        <v>48.7432361319145</v>
      </c>
      <c r="F21" s="11">
        <f t="shared" si="1"/>
        <v>0.96289744084587614</v>
      </c>
    </row>
    <row r="22" spans="1:6">
      <c r="A22" s="1">
        <v>2012</v>
      </c>
      <c r="B22" s="4">
        <v>1.27</v>
      </c>
      <c r="C22" s="5">
        <v>1380</v>
      </c>
      <c r="D22" s="9">
        <v>1430.7487145082071</v>
      </c>
      <c r="E22" s="10">
        <f t="shared" si="0"/>
        <v>50.748714508207058</v>
      </c>
      <c r="F22" s="11">
        <f t="shared" si="1"/>
        <v>0.96452995973814248</v>
      </c>
    </row>
    <row r="23" spans="1:6">
      <c r="A23" s="1">
        <v>2013</v>
      </c>
      <c r="B23" s="4">
        <v>2.75</v>
      </c>
      <c r="C23" s="5">
        <v>1135</v>
      </c>
      <c r="D23" s="9">
        <v>1152.2857812507784</v>
      </c>
      <c r="E23" s="10">
        <f t="shared" si="0"/>
        <v>17.285781250778427</v>
      </c>
      <c r="F23" s="11">
        <f t="shared" si="1"/>
        <v>0.98499870298493564</v>
      </c>
    </row>
    <row r="24" spans="1:6">
      <c r="A24" s="1">
        <v>2014</v>
      </c>
      <c r="B24" s="4">
        <v>1.56</v>
      </c>
      <c r="C24" s="5">
        <v>1371</v>
      </c>
      <c r="D24" s="9">
        <v>1403.5391572441708</v>
      </c>
      <c r="E24" s="10">
        <f t="shared" si="0"/>
        <v>32.539157244170838</v>
      </c>
      <c r="F24" s="11">
        <f t="shared" si="1"/>
        <v>0.97681635237875297</v>
      </c>
    </row>
    <row r="25" spans="1:6">
      <c r="A25" s="1">
        <v>2015</v>
      </c>
      <c r="B25" s="4">
        <v>2.92</v>
      </c>
      <c r="C25" s="5">
        <v>789</v>
      </c>
      <c r="D25" s="9">
        <v>811.32912455864289</v>
      </c>
      <c r="E25" s="10">
        <f t="shared" si="0"/>
        <v>22.329124558642889</v>
      </c>
      <c r="F25" s="11">
        <f t="shared" si="1"/>
        <v>0.97247833969871378</v>
      </c>
    </row>
    <row r="26" spans="1:6">
      <c r="A26" s="1">
        <v>2016</v>
      </c>
      <c r="B26" s="4">
        <v>5.19</v>
      </c>
      <c r="C26" s="5">
        <v>1042</v>
      </c>
      <c r="D26" s="9">
        <v>1074.6385867174904</v>
      </c>
      <c r="E26" s="10">
        <f t="shared" si="0"/>
        <v>32.638586717490398</v>
      </c>
      <c r="F26" s="11">
        <f t="shared" si="1"/>
        <v>0.96962831307110819</v>
      </c>
    </row>
    <row r="27" spans="1:6">
      <c r="A27" s="1">
        <v>2017</v>
      </c>
      <c r="B27" s="4">
        <v>2.34</v>
      </c>
      <c r="C27" s="5">
        <v>725</v>
      </c>
      <c r="D27" s="9">
        <v>773</v>
      </c>
      <c r="E27" s="10">
        <f t="shared" si="0"/>
        <v>48</v>
      </c>
      <c r="F27" s="11">
        <f t="shared" si="1"/>
        <v>0.9379042690815006</v>
      </c>
    </row>
    <row r="28" spans="1:6">
      <c r="A28" s="1">
        <v>2018</v>
      </c>
      <c r="B28" s="4">
        <v>3.37</v>
      </c>
      <c r="C28" s="5">
        <v>1137</v>
      </c>
      <c r="D28" s="13">
        <v>1203</v>
      </c>
      <c r="E28" s="10">
        <f t="shared" si="0"/>
        <v>66</v>
      </c>
      <c r="F28" s="11">
        <f t="shared" si="1"/>
        <v>0.9451371571072319</v>
      </c>
    </row>
    <row r="41" spans="23:23">
      <c r="W41" t="s">
        <v>6</v>
      </c>
    </row>
    <row r="42" spans="23:23">
      <c r="W42" t="s">
        <v>7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1EAA7-BBB2-4D5F-981C-0FC82276219A}">
  <dimension ref="A1"/>
  <sheetViews>
    <sheetView tabSelected="1" zoomScale="85" zoomScaleNormal="85" workbookViewId="0"/>
  </sheetViews>
  <sheetFormatPr baseColWidth="10" defaultRowHeight="1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2369e19d-afd5-4c4b-9359-05565a9e7a6e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f8a86d88-0edf-469b-b6c3-17028e86f05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BE5C6A2-A74C-461D-A8E1-48C6DF4AB2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FOR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2023-04-18T09:27:03Z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3700</vt:r8>
  </property>
  <property fmtid="{D5CDD505-2E9C-101B-9397-08002B2CF9AE}" pid="4" name="MediaServiceImageTags">
    <vt:lpwstr/>
  </property>
</Properties>
</file>