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I">#REF!</definedName>
    <definedName name="\P">#REF!</definedName>
    <definedName name="_Fill" hidden="1">[2]IWWABST!#REF!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GDP">'[3]New Cronos'!$A$56:$M$87</definedName>
    <definedName name="GDP_95_constant_prices">#REF!</definedName>
    <definedName name="GDP_current_prices">#REF!</definedName>
    <definedName name="GIEC">#REF!</definedName>
    <definedName name="INIT">#REF!</definedName>
    <definedName name="LEAP">#REF!</definedName>
    <definedName name="ncd">#REF!</definedName>
    <definedName name="NONLEAP">#REF!</definedName>
    <definedName name="other">[4]NewCronos!$A$609:$IV$652</definedName>
    <definedName name="population">'[5]New Cronos Data'!$A$244:$N$275</definedName>
    <definedName name="_xlnm.Print_Area">#REF!</definedName>
    <definedName name="Print1">#REF!</definedName>
    <definedName name="Summer">#REF!</definedName>
    <definedName name="Summer1">#REF!</definedName>
    <definedName name="tecold">'[6]New Cronos data'!$A$7:$M$32</definedName>
    <definedName name="tecoldf">'[6]Data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  <definedName name="aa">'[7]Oil Consumption – barrels'!#REF!</definedName>
  </definedNames>
  <calcPr calcId="145621"/>
</workbook>
</file>

<file path=xl/calcChain.xml><?xml version="1.0" encoding="utf-8"?>
<calcChain xmlns="http://schemas.openxmlformats.org/spreadsheetml/2006/main">
  <c r="BB43" i="1" l="1"/>
  <c r="BC43" i="1" s="1"/>
  <c r="AZ43" i="1"/>
  <c r="BA43" i="1" s="1"/>
  <c r="AX43" i="1"/>
  <c r="AY43" i="1" s="1"/>
  <c r="AV43" i="1"/>
  <c r="AW43" i="1" s="1"/>
  <c r="AR43" i="1"/>
  <c r="AS43" i="1" s="1"/>
  <c r="Q42" i="1"/>
  <c r="P42" i="1"/>
  <c r="M42" i="1"/>
  <c r="N42" i="1" s="1"/>
  <c r="L42" i="1"/>
  <c r="K42" i="1"/>
  <c r="J42" i="1"/>
  <c r="I42" i="1"/>
  <c r="H42" i="1"/>
  <c r="G42" i="1"/>
  <c r="F42" i="1"/>
  <c r="C42" i="1"/>
  <c r="D42" i="1" s="1"/>
  <c r="B42" i="1"/>
  <c r="AO41" i="1"/>
  <c r="AN41" i="1"/>
  <c r="AM41" i="1"/>
  <c r="AL41" i="1"/>
  <c r="AK41" i="1"/>
  <c r="AJ41" i="1"/>
  <c r="AI41" i="1"/>
  <c r="AH41" i="1"/>
  <c r="AE41" i="1"/>
  <c r="AD41" i="1"/>
  <c r="AA41" i="1"/>
  <c r="Z41" i="1"/>
  <c r="Y41" i="1"/>
  <c r="X41" i="1"/>
  <c r="W41" i="1"/>
  <c r="V41" i="1"/>
  <c r="U41" i="1"/>
  <c r="T41" i="1"/>
  <c r="Q41" i="1"/>
  <c r="P41" i="1"/>
  <c r="M41" i="1"/>
  <c r="L41" i="1"/>
  <c r="K41" i="1"/>
  <c r="J41" i="1"/>
  <c r="I41" i="1"/>
  <c r="H41" i="1"/>
  <c r="G41" i="1"/>
  <c r="F41" i="1"/>
  <c r="C41" i="1"/>
  <c r="B41" i="1"/>
  <c r="AO40" i="1"/>
  <c r="AN40" i="1"/>
  <c r="AM40" i="1"/>
  <c r="AL40" i="1"/>
  <c r="AK40" i="1"/>
  <c r="AJ40" i="1"/>
  <c r="AI40" i="1"/>
  <c r="AH40" i="1"/>
  <c r="AE40" i="1"/>
  <c r="AD40" i="1"/>
  <c r="AA40" i="1"/>
  <c r="Z40" i="1"/>
  <c r="Y40" i="1"/>
  <c r="X40" i="1"/>
  <c r="W40" i="1"/>
  <c r="V40" i="1"/>
  <c r="U40" i="1"/>
  <c r="T40" i="1"/>
  <c r="Q40" i="1"/>
  <c r="P40" i="1"/>
  <c r="N40" i="1"/>
  <c r="M40" i="1"/>
  <c r="L40" i="1"/>
  <c r="K40" i="1"/>
  <c r="J40" i="1"/>
  <c r="I40" i="1"/>
  <c r="H40" i="1"/>
  <c r="G40" i="1"/>
  <c r="F40" i="1"/>
  <c r="C40" i="1"/>
  <c r="D40" i="1" s="1"/>
  <c r="B40" i="1"/>
  <c r="AO39" i="1"/>
  <c r="AN39" i="1"/>
  <c r="AM39" i="1"/>
  <c r="AL39" i="1"/>
  <c r="AK39" i="1"/>
  <c r="AJ39" i="1"/>
  <c r="AI39" i="1"/>
  <c r="AH39" i="1"/>
  <c r="AE39" i="1"/>
  <c r="AD39" i="1"/>
  <c r="AA39" i="1"/>
  <c r="Z39" i="1"/>
  <c r="Y39" i="1"/>
  <c r="X39" i="1"/>
  <c r="W39" i="1"/>
  <c r="V39" i="1"/>
  <c r="U39" i="1"/>
  <c r="T39" i="1"/>
  <c r="Q39" i="1"/>
  <c r="P39" i="1"/>
  <c r="N39" i="1"/>
  <c r="M39" i="1"/>
  <c r="L39" i="1"/>
  <c r="K39" i="1"/>
  <c r="J39" i="1"/>
  <c r="I39" i="1"/>
  <c r="H39" i="1"/>
  <c r="G39" i="1"/>
  <c r="F39" i="1"/>
  <c r="C39" i="1"/>
  <c r="D39" i="1" s="1"/>
  <c r="B39" i="1"/>
  <c r="AO38" i="1"/>
  <c r="AN38" i="1"/>
  <c r="AM38" i="1"/>
  <c r="AL38" i="1"/>
  <c r="AK38" i="1"/>
  <c r="AJ38" i="1"/>
  <c r="AI38" i="1"/>
  <c r="AH38" i="1"/>
  <c r="AE38" i="1"/>
  <c r="AD38" i="1"/>
  <c r="AA38" i="1"/>
  <c r="Z38" i="1"/>
  <c r="Y38" i="1"/>
  <c r="X38" i="1"/>
  <c r="W38" i="1"/>
  <c r="V38" i="1"/>
  <c r="U38" i="1"/>
  <c r="T38" i="1"/>
  <c r="Q38" i="1"/>
  <c r="P38" i="1"/>
  <c r="N38" i="1"/>
  <c r="M38" i="1"/>
  <c r="L38" i="1"/>
  <c r="K38" i="1"/>
  <c r="J38" i="1"/>
  <c r="I38" i="1"/>
  <c r="H38" i="1"/>
  <c r="G38" i="1"/>
  <c r="F38" i="1"/>
  <c r="C38" i="1"/>
  <c r="D38" i="1" s="1"/>
  <c r="B38" i="1"/>
  <c r="AO37" i="1"/>
  <c r="AN37" i="1"/>
  <c r="AM37" i="1"/>
  <c r="AL37" i="1"/>
  <c r="AK37" i="1"/>
  <c r="AJ37" i="1"/>
  <c r="AI37" i="1"/>
  <c r="AH37" i="1"/>
  <c r="AE37" i="1"/>
  <c r="AD37" i="1"/>
  <c r="AA37" i="1"/>
  <c r="Z37" i="1"/>
  <c r="Y37" i="1"/>
  <c r="X37" i="1"/>
  <c r="W37" i="1"/>
  <c r="V37" i="1"/>
  <c r="U37" i="1"/>
  <c r="T37" i="1"/>
  <c r="Q37" i="1"/>
  <c r="P37" i="1"/>
  <c r="N37" i="1"/>
  <c r="M37" i="1"/>
  <c r="L37" i="1"/>
  <c r="K37" i="1"/>
  <c r="J37" i="1"/>
  <c r="I37" i="1"/>
  <c r="H37" i="1"/>
  <c r="G37" i="1"/>
  <c r="F37" i="1"/>
  <c r="C37" i="1"/>
  <c r="D37" i="1" s="1"/>
  <c r="B37" i="1"/>
  <c r="AO36" i="1"/>
  <c r="AN36" i="1"/>
  <c r="AM36" i="1"/>
  <c r="AL36" i="1"/>
  <c r="AK36" i="1"/>
  <c r="AJ36" i="1"/>
  <c r="AI36" i="1"/>
  <c r="AH36" i="1"/>
  <c r="AE36" i="1"/>
  <c r="AD36" i="1"/>
  <c r="AA36" i="1"/>
  <c r="Z36" i="1"/>
  <c r="Y36" i="1"/>
  <c r="X36" i="1"/>
  <c r="W36" i="1"/>
  <c r="V36" i="1"/>
  <c r="U36" i="1"/>
  <c r="T36" i="1"/>
  <c r="Q36" i="1"/>
  <c r="P36" i="1"/>
  <c r="N36" i="1"/>
  <c r="M36" i="1"/>
  <c r="L36" i="1"/>
  <c r="K36" i="1"/>
  <c r="J36" i="1"/>
  <c r="I36" i="1"/>
  <c r="H36" i="1"/>
  <c r="G36" i="1"/>
  <c r="F36" i="1"/>
  <c r="C36" i="1"/>
  <c r="D36" i="1" s="1"/>
  <c r="B36" i="1"/>
  <c r="AO35" i="1"/>
  <c r="AN35" i="1"/>
  <c r="AM35" i="1"/>
  <c r="AL35" i="1"/>
  <c r="AK35" i="1"/>
  <c r="AJ35" i="1"/>
  <c r="AI35" i="1"/>
  <c r="AH35" i="1"/>
  <c r="AE35" i="1"/>
  <c r="AD35" i="1"/>
  <c r="AA35" i="1"/>
  <c r="Z35" i="1"/>
  <c r="Y35" i="1"/>
  <c r="X35" i="1"/>
  <c r="W35" i="1"/>
  <c r="V35" i="1"/>
  <c r="U35" i="1"/>
  <c r="T35" i="1"/>
  <c r="Q35" i="1"/>
  <c r="P35" i="1"/>
  <c r="N35" i="1"/>
  <c r="M35" i="1"/>
  <c r="L35" i="1"/>
  <c r="K35" i="1"/>
  <c r="J35" i="1"/>
  <c r="I35" i="1"/>
  <c r="H35" i="1"/>
  <c r="G35" i="1"/>
  <c r="F35" i="1"/>
  <c r="C35" i="1"/>
  <c r="D35" i="1" s="1"/>
  <c r="B35" i="1"/>
  <c r="AO34" i="1"/>
  <c r="AN34" i="1"/>
  <c r="AM34" i="1"/>
  <c r="AL34" i="1"/>
  <c r="AK34" i="1"/>
  <c r="AJ34" i="1"/>
  <c r="AI34" i="1"/>
  <c r="AH34" i="1"/>
  <c r="AE34" i="1"/>
  <c r="AD34" i="1"/>
  <c r="AA34" i="1"/>
  <c r="Z34" i="1"/>
  <c r="Y34" i="1"/>
  <c r="X34" i="1"/>
  <c r="W34" i="1"/>
  <c r="V34" i="1"/>
  <c r="U34" i="1"/>
  <c r="T34" i="1"/>
  <c r="Q34" i="1"/>
  <c r="P34" i="1"/>
  <c r="N34" i="1"/>
  <c r="M34" i="1"/>
  <c r="L34" i="1"/>
  <c r="K34" i="1"/>
  <c r="J34" i="1"/>
  <c r="I34" i="1"/>
  <c r="H34" i="1"/>
  <c r="G34" i="1"/>
  <c r="F34" i="1"/>
  <c r="C34" i="1"/>
  <c r="D34" i="1" s="1"/>
  <c r="B34" i="1"/>
  <c r="AO33" i="1"/>
  <c r="AN33" i="1"/>
  <c r="AM33" i="1"/>
  <c r="AL33" i="1"/>
  <c r="AK33" i="1"/>
  <c r="AJ33" i="1"/>
  <c r="AI33" i="1"/>
  <c r="AH33" i="1"/>
  <c r="AE33" i="1"/>
  <c r="AD33" i="1"/>
  <c r="AA33" i="1"/>
  <c r="Z33" i="1"/>
  <c r="Y33" i="1"/>
  <c r="X33" i="1"/>
  <c r="W33" i="1"/>
  <c r="V33" i="1"/>
  <c r="U33" i="1"/>
  <c r="T33" i="1"/>
  <c r="Q33" i="1"/>
  <c r="P33" i="1"/>
  <c r="N33" i="1"/>
  <c r="M33" i="1"/>
  <c r="L33" i="1"/>
  <c r="K33" i="1"/>
  <c r="J33" i="1"/>
  <c r="I33" i="1"/>
  <c r="H33" i="1"/>
  <c r="G33" i="1"/>
  <c r="F33" i="1"/>
  <c r="C33" i="1"/>
  <c r="D33" i="1" s="1"/>
  <c r="B33" i="1"/>
  <c r="AO32" i="1"/>
  <c r="AN32" i="1"/>
  <c r="AM32" i="1"/>
  <c r="AL32" i="1"/>
  <c r="AK32" i="1"/>
  <c r="AJ32" i="1"/>
  <c r="AI32" i="1"/>
  <c r="AH32" i="1"/>
  <c r="AE32" i="1"/>
  <c r="AD32" i="1"/>
  <c r="AA32" i="1"/>
  <c r="Z32" i="1"/>
  <c r="Y32" i="1"/>
  <c r="X32" i="1"/>
  <c r="W32" i="1"/>
  <c r="V32" i="1"/>
  <c r="U32" i="1"/>
  <c r="T32" i="1"/>
  <c r="Q32" i="1"/>
  <c r="P32" i="1"/>
  <c r="N32" i="1"/>
  <c r="M32" i="1"/>
  <c r="L32" i="1"/>
  <c r="K32" i="1"/>
  <c r="J32" i="1"/>
  <c r="I32" i="1"/>
  <c r="H32" i="1"/>
  <c r="G32" i="1"/>
  <c r="F32" i="1"/>
  <c r="C32" i="1"/>
  <c r="D32" i="1" s="1"/>
  <c r="B32" i="1"/>
  <c r="AO31" i="1"/>
  <c r="AN31" i="1"/>
  <c r="AM31" i="1"/>
  <c r="AL31" i="1"/>
  <c r="AK31" i="1"/>
  <c r="AJ31" i="1"/>
  <c r="AI31" i="1"/>
  <c r="AH31" i="1"/>
  <c r="AE31" i="1"/>
  <c r="AD31" i="1"/>
  <c r="AA31" i="1"/>
  <c r="Z31" i="1"/>
  <c r="Y31" i="1"/>
  <c r="X31" i="1"/>
  <c r="W31" i="1"/>
  <c r="V31" i="1"/>
  <c r="U31" i="1"/>
  <c r="T31" i="1"/>
  <c r="Q31" i="1"/>
  <c r="P31" i="1"/>
  <c r="N31" i="1"/>
  <c r="M31" i="1"/>
  <c r="L31" i="1"/>
  <c r="K31" i="1"/>
  <c r="J31" i="1"/>
  <c r="I31" i="1"/>
  <c r="H31" i="1"/>
  <c r="G31" i="1"/>
  <c r="F31" i="1"/>
  <c r="C31" i="1"/>
  <c r="D31" i="1" s="1"/>
  <c r="B31" i="1"/>
  <c r="AO30" i="1"/>
  <c r="AN30" i="1"/>
  <c r="AM30" i="1"/>
  <c r="AL30" i="1"/>
  <c r="AK30" i="1"/>
  <c r="AJ30" i="1"/>
  <c r="AI30" i="1"/>
  <c r="AH30" i="1"/>
  <c r="AE30" i="1"/>
  <c r="AD30" i="1"/>
  <c r="AA30" i="1"/>
  <c r="Z30" i="1"/>
  <c r="Y30" i="1"/>
  <c r="X30" i="1"/>
  <c r="W30" i="1"/>
  <c r="V30" i="1"/>
  <c r="U30" i="1"/>
  <c r="T30" i="1"/>
  <c r="Q30" i="1"/>
  <c r="P30" i="1"/>
  <c r="N30" i="1"/>
  <c r="M30" i="1"/>
  <c r="L30" i="1"/>
  <c r="K30" i="1"/>
  <c r="J30" i="1"/>
  <c r="I30" i="1"/>
  <c r="H30" i="1"/>
  <c r="G30" i="1"/>
  <c r="F30" i="1"/>
  <c r="C30" i="1"/>
  <c r="D30" i="1" s="1"/>
  <c r="B30" i="1"/>
  <c r="AO29" i="1"/>
  <c r="AN29" i="1"/>
  <c r="AM29" i="1"/>
  <c r="AL29" i="1"/>
  <c r="AK29" i="1"/>
  <c r="AJ29" i="1"/>
  <c r="AI29" i="1"/>
  <c r="AH29" i="1"/>
  <c r="AE29" i="1"/>
  <c r="AD29" i="1"/>
  <c r="AA29" i="1"/>
  <c r="Z29" i="1"/>
  <c r="Y29" i="1"/>
  <c r="X29" i="1"/>
  <c r="W29" i="1"/>
  <c r="V29" i="1"/>
  <c r="U29" i="1"/>
  <c r="T29" i="1"/>
  <c r="Q29" i="1"/>
  <c r="P29" i="1"/>
  <c r="N29" i="1"/>
  <c r="M29" i="1"/>
  <c r="L29" i="1"/>
  <c r="K29" i="1"/>
  <c r="J29" i="1"/>
  <c r="I29" i="1"/>
  <c r="H29" i="1"/>
  <c r="G29" i="1"/>
  <c r="F29" i="1"/>
  <c r="C29" i="1"/>
  <c r="D29" i="1" s="1"/>
  <c r="B29" i="1"/>
  <c r="AO28" i="1"/>
  <c r="AN28" i="1"/>
  <c r="AM28" i="1"/>
  <c r="AL28" i="1"/>
  <c r="AK28" i="1"/>
  <c r="AJ28" i="1"/>
  <c r="AI28" i="1"/>
  <c r="AH28" i="1"/>
  <c r="AE28" i="1"/>
  <c r="AD28" i="1"/>
  <c r="AA28" i="1"/>
  <c r="Z28" i="1"/>
  <c r="Y28" i="1"/>
  <c r="X28" i="1"/>
  <c r="W28" i="1"/>
  <c r="V28" i="1"/>
  <c r="U28" i="1"/>
  <c r="T28" i="1"/>
  <c r="Q28" i="1"/>
  <c r="P28" i="1"/>
  <c r="N28" i="1"/>
  <c r="M28" i="1"/>
  <c r="L28" i="1"/>
  <c r="K28" i="1"/>
  <c r="J28" i="1"/>
  <c r="I28" i="1"/>
  <c r="H28" i="1"/>
  <c r="G28" i="1"/>
  <c r="F28" i="1"/>
  <c r="C28" i="1"/>
  <c r="D28" i="1" s="1"/>
  <c r="B28" i="1"/>
  <c r="AO27" i="1"/>
  <c r="AN27" i="1"/>
  <c r="AM27" i="1"/>
  <c r="AL27" i="1"/>
  <c r="AK27" i="1"/>
  <c r="AJ27" i="1"/>
  <c r="AI27" i="1"/>
  <c r="AH27" i="1"/>
  <c r="AE27" i="1"/>
  <c r="AD27" i="1"/>
  <c r="AA27" i="1"/>
  <c r="Z27" i="1"/>
  <c r="Y27" i="1"/>
  <c r="X27" i="1"/>
  <c r="W27" i="1"/>
  <c r="V27" i="1"/>
  <c r="U27" i="1"/>
  <c r="T27" i="1"/>
  <c r="Q27" i="1"/>
  <c r="P27" i="1"/>
  <c r="N27" i="1"/>
  <c r="M27" i="1"/>
  <c r="L27" i="1"/>
  <c r="K27" i="1"/>
  <c r="J27" i="1"/>
  <c r="I27" i="1"/>
  <c r="H27" i="1"/>
  <c r="G27" i="1"/>
  <c r="F27" i="1"/>
  <c r="C27" i="1"/>
  <c r="D27" i="1" s="1"/>
  <c r="B27" i="1"/>
  <c r="AO26" i="1"/>
  <c r="AN26" i="1"/>
  <c r="AM26" i="1"/>
  <c r="AL26" i="1"/>
  <c r="AK26" i="1"/>
  <c r="AJ26" i="1"/>
  <c r="AI26" i="1"/>
  <c r="AH26" i="1"/>
  <c r="AE26" i="1"/>
  <c r="AD26" i="1"/>
  <c r="AA26" i="1"/>
  <c r="Z26" i="1"/>
  <c r="Y26" i="1"/>
  <c r="X26" i="1"/>
  <c r="W26" i="1"/>
  <c r="V26" i="1"/>
  <c r="U26" i="1"/>
  <c r="T26" i="1"/>
  <c r="Q26" i="1"/>
  <c r="P26" i="1"/>
  <c r="N26" i="1"/>
  <c r="M26" i="1"/>
  <c r="L26" i="1"/>
  <c r="K26" i="1"/>
  <c r="J26" i="1"/>
  <c r="I26" i="1"/>
  <c r="H26" i="1"/>
  <c r="G26" i="1"/>
  <c r="F26" i="1"/>
  <c r="C26" i="1"/>
  <c r="D26" i="1" s="1"/>
  <c r="B26" i="1"/>
  <c r="AO25" i="1"/>
  <c r="AN25" i="1"/>
  <c r="AM25" i="1"/>
  <c r="AL25" i="1"/>
  <c r="AK25" i="1"/>
  <c r="AJ25" i="1"/>
  <c r="AI25" i="1"/>
  <c r="AH25" i="1"/>
  <c r="AE25" i="1"/>
  <c r="AD25" i="1"/>
  <c r="AA25" i="1"/>
  <c r="Z25" i="1"/>
  <c r="Y25" i="1"/>
  <c r="X25" i="1"/>
  <c r="W25" i="1"/>
  <c r="V25" i="1"/>
  <c r="U25" i="1"/>
  <c r="T25" i="1"/>
  <c r="Q25" i="1"/>
  <c r="P25" i="1"/>
  <c r="M25" i="1"/>
  <c r="N25" i="1" s="1"/>
  <c r="L25" i="1"/>
  <c r="K25" i="1"/>
  <c r="J25" i="1"/>
  <c r="I25" i="1"/>
  <c r="H25" i="1"/>
  <c r="G25" i="1"/>
  <c r="F25" i="1"/>
  <c r="D25" i="1"/>
  <c r="C25" i="1"/>
  <c r="B25" i="1"/>
  <c r="AO24" i="1"/>
  <c r="AN24" i="1"/>
  <c r="AM24" i="1"/>
  <c r="AL24" i="1"/>
  <c r="AK24" i="1"/>
  <c r="AJ24" i="1"/>
  <c r="AI24" i="1"/>
  <c r="AH24" i="1"/>
  <c r="AE24" i="1"/>
  <c r="AD24" i="1"/>
  <c r="AA24" i="1"/>
  <c r="Z24" i="1"/>
  <c r="Y24" i="1"/>
  <c r="X24" i="1"/>
  <c r="W24" i="1"/>
  <c r="V24" i="1"/>
  <c r="U24" i="1"/>
  <c r="T24" i="1"/>
  <c r="Q24" i="1"/>
  <c r="P24" i="1"/>
  <c r="M24" i="1"/>
  <c r="N24" i="1" s="1"/>
  <c r="L24" i="1"/>
  <c r="K24" i="1"/>
  <c r="J24" i="1"/>
  <c r="I24" i="1"/>
  <c r="H24" i="1"/>
  <c r="G24" i="1"/>
  <c r="F24" i="1"/>
  <c r="D24" i="1"/>
  <c r="C24" i="1"/>
  <c r="B24" i="1"/>
  <c r="AO23" i="1"/>
  <c r="AN23" i="1"/>
  <c r="AM23" i="1"/>
  <c r="AL23" i="1"/>
  <c r="AK23" i="1"/>
  <c r="AJ23" i="1"/>
  <c r="AI23" i="1"/>
  <c r="AH23" i="1"/>
  <c r="AE23" i="1"/>
  <c r="AD23" i="1"/>
  <c r="AA23" i="1"/>
  <c r="Z23" i="1"/>
  <c r="Y23" i="1"/>
  <c r="X23" i="1"/>
  <c r="W23" i="1"/>
  <c r="V23" i="1"/>
  <c r="U23" i="1"/>
  <c r="T23" i="1"/>
  <c r="Q23" i="1"/>
  <c r="P23" i="1"/>
  <c r="M23" i="1"/>
  <c r="L23" i="1"/>
  <c r="K23" i="1"/>
  <c r="J23" i="1"/>
  <c r="I23" i="1"/>
  <c r="H23" i="1"/>
  <c r="G23" i="1"/>
  <c r="F23" i="1"/>
  <c r="C23" i="1"/>
  <c r="D23" i="1" s="1"/>
  <c r="B23" i="1"/>
  <c r="AO22" i="1"/>
  <c r="AN22" i="1"/>
  <c r="AM22" i="1"/>
  <c r="AL22" i="1"/>
  <c r="AK22" i="1"/>
  <c r="AJ22" i="1"/>
  <c r="AI22" i="1"/>
  <c r="AH22" i="1"/>
  <c r="AE22" i="1"/>
  <c r="AD22" i="1"/>
  <c r="AA22" i="1"/>
  <c r="Z22" i="1"/>
  <c r="Y22" i="1"/>
  <c r="X22" i="1"/>
  <c r="W22" i="1"/>
  <c r="V22" i="1"/>
  <c r="U22" i="1"/>
  <c r="T22" i="1"/>
  <c r="Q22" i="1"/>
  <c r="P22" i="1"/>
  <c r="N22" i="1"/>
  <c r="M22" i="1"/>
  <c r="L22" i="1"/>
  <c r="K22" i="1"/>
  <c r="J22" i="1"/>
  <c r="I22" i="1"/>
  <c r="H22" i="1"/>
  <c r="G22" i="1"/>
  <c r="F22" i="1"/>
  <c r="C22" i="1"/>
  <c r="D22" i="1" s="1"/>
  <c r="B22" i="1"/>
  <c r="AO21" i="1"/>
  <c r="AN21" i="1"/>
  <c r="AM21" i="1"/>
  <c r="AL21" i="1"/>
  <c r="AK21" i="1"/>
  <c r="AJ21" i="1"/>
  <c r="AI21" i="1"/>
  <c r="AH21" i="1"/>
  <c r="AE21" i="1"/>
  <c r="AD21" i="1"/>
  <c r="AA21" i="1"/>
  <c r="Z21" i="1"/>
  <c r="Y21" i="1"/>
  <c r="X21" i="1"/>
  <c r="W21" i="1"/>
  <c r="V21" i="1"/>
  <c r="U21" i="1"/>
  <c r="T21" i="1"/>
  <c r="Q21" i="1"/>
  <c r="P21" i="1"/>
  <c r="N21" i="1"/>
  <c r="M21" i="1"/>
  <c r="L21" i="1"/>
  <c r="K21" i="1"/>
  <c r="J21" i="1"/>
  <c r="I21" i="1"/>
  <c r="H21" i="1"/>
  <c r="G21" i="1"/>
  <c r="F21" i="1"/>
  <c r="C21" i="1"/>
  <c r="D21" i="1" s="1"/>
  <c r="B21" i="1"/>
  <c r="AO20" i="1"/>
  <c r="AN20" i="1"/>
  <c r="AM20" i="1"/>
  <c r="AL20" i="1"/>
  <c r="AK20" i="1"/>
  <c r="AJ20" i="1"/>
  <c r="AI20" i="1"/>
  <c r="AH20" i="1"/>
  <c r="AE20" i="1"/>
  <c r="AD20" i="1"/>
  <c r="AA20" i="1"/>
  <c r="Z20" i="1"/>
  <c r="Y20" i="1"/>
  <c r="X20" i="1"/>
  <c r="W20" i="1"/>
  <c r="V20" i="1"/>
  <c r="U20" i="1"/>
  <c r="T20" i="1"/>
  <c r="Q20" i="1"/>
  <c r="P20" i="1"/>
  <c r="N20" i="1"/>
  <c r="M20" i="1"/>
  <c r="L20" i="1"/>
  <c r="K20" i="1"/>
  <c r="J20" i="1"/>
  <c r="I20" i="1"/>
  <c r="H20" i="1"/>
  <c r="G20" i="1"/>
  <c r="F20" i="1"/>
  <c r="C20" i="1"/>
  <c r="D20" i="1" s="1"/>
  <c r="B20" i="1"/>
  <c r="AO19" i="1"/>
  <c r="AN19" i="1"/>
  <c r="AM19" i="1"/>
  <c r="AL19" i="1"/>
  <c r="AK19" i="1"/>
  <c r="AJ19" i="1"/>
  <c r="AI19" i="1"/>
  <c r="AH19" i="1"/>
  <c r="AE19" i="1"/>
  <c r="AD19" i="1"/>
  <c r="AA19" i="1"/>
  <c r="Z19" i="1"/>
  <c r="Y19" i="1"/>
  <c r="X19" i="1"/>
  <c r="W19" i="1"/>
  <c r="V19" i="1"/>
  <c r="U19" i="1"/>
  <c r="T19" i="1"/>
  <c r="Q19" i="1"/>
  <c r="P19" i="1"/>
  <c r="N19" i="1"/>
  <c r="M19" i="1"/>
  <c r="L19" i="1"/>
  <c r="K19" i="1"/>
  <c r="J19" i="1"/>
  <c r="I19" i="1"/>
  <c r="H19" i="1"/>
  <c r="G19" i="1"/>
  <c r="F19" i="1"/>
  <c r="C19" i="1"/>
  <c r="D19" i="1" s="1"/>
  <c r="B19" i="1"/>
  <c r="AO18" i="1"/>
  <c r="AN18" i="1"/>
  <c r="AM18" i="1"/>
  <c r="AL18" i="1"/>
  <c r="AK18" i="1"/>
  <c r="AJ18" i="1"/>
  <c r="AI18" i="1"/>
  <c r="AH18" i="1"/>
  <c r="AE18" i="1"/>
  <c r="AD18" i="1"/>
  <c r="AA18" i="1"/>
  <c r="Z18" i="1"/>
  <c r="Y18" i="1"/>
  <c r="X18" i="1"/>
  <c r="W18" i="1"/>
  <c r="V18" i="1"/>
  <c r="U18" i="1"/>
  <c r="T18" i="1"/>
  <c r="Q18" i="1"/>
  <c r="P18" i="1"/>
  <c r="N18" i="1"/>
  <c r="M18" i="1"/>
  <c r="L18" i="1"/>
  <c r="K18" i="1"/>
  <c r="J18" i="1"/>
  <c r="I18" i="1"/>
  <c r="H18" i="1"/>
  <c r="G18" i="1"/>
  <c r="F18" i="1"/>
  <c r="C18" i="1"/>
  <c r="D18" i="1" s="1"/>
  <c r="B18" i="1"/>
  <c r="AO17" i="1"/>
  <c r="AN17" i="1"/>
  <c r="AM17" i="1"/>
  <c r="AL17" i="1"/>
  <c r="AK17" i="1"/>
  <c r="AJ17" i="1"/>
  <c r="AI17" i="1"/>
  <c r="AH17" i="1"/>
  <c r="AE17" i="1"/>
  <c r="AD17" i="1"/>
  <c r="AA17" i="1"/>
  <c r="Z17" i="1"/>
  <c r="Y17" i="1"/>
  <c r="X17" i="1"/>
  <c r="W17" i="1"/>
  <c r="V17" i="1"/>
  <c r="U17" i="1"/>
  <c r="T17" i="1"/>
  <c r="Q17" i="1"/>
  <c r="P17" i="1"/>
  <c r="N17" i="1"/>
  <c r="M17" i="1"/>
  <c r="L17" i="1"/>
  <c r="K17" i="1"/>
  <c r="J17" i="1"/>
  <c r="I17" i="1"/>
  <c r="H17" i="1"/>
  <c r="G17" i="1"/>
  <c r="F17" i="1"/>
  <c r="C17" i="1"/>
  <c r="D17" i="1" s="1"/>
  <c r="B17" i="1"/>
  <c r="AO16" i="1"/>
  <c r="AN16" i="1"/>
  <c r="AM16" i="1"/>
  <c r="AL16" i="1"/>
  <c r="AK16" i="1"/>
  <c r="AJ16" i="1"/>
  <c r="AI16" i="1"/>
  <c r="AH16" i="1"/>
  <c r="AE16" i="1"/>
  <c r="AD16" i="1"/>
  <c r="AA16" i="1"/>
  <c r="Z16" i="1"/>
  <c r="Y16" i="1"/>
  <c r="X16" i="1"/>
  <c r="W16" i="1"/>
  <c r="V16" i="1"/>
  <c r="U16" i="1"/>
  <c r="T16" i="1"/>
  <c r="Q16" i="1"/>
  <c r="P16" i="1"/>
  <c r="N16" i="1"/>
  <c r="M16" i="1"/>
  <c r="L16" i="1"/>
  <c r="K16" i="1"/>
  <c r="J16" i="1"/>
  <c r="I16" i="1"/>
  <c r="H16" i="1"/>
  <c r="G16" i="1"/>
  <c r="F16" i="1"/>
  <c r="C16" i="1"/>
  <c r="D16" i="1" s="1"/>
  <c r="B16" i="1"/>
  <c r="AO15" i="1"/>
  <c r="AN15" i="1"/>
  <c r="AM15" i="1"/>
  <c r="AL15" i="1"/>
  <c r="AK15" i="1"/>
  <c r="AJ15" i="1"/>
  <c r="AI15" i="1"/>
  <c r="AH15" i="1"/>
  <c r="AE15" i="1"/>
  <c r="AD15" i="1"/>
  <c r="AA15" i="1"/>
  <c r="Z15" i="1"/>
  <c r="Y15" i="1"/>
  <c r="X15" i="1"/>
  <c r="W15" i="1"/>
  <c r="V15" i="1"/>
  <c r="U15" i="1"/>
  <c r="T15" i="1"/>
  <c r="Q15" i="1"/>
  <c r="P15" i="1"/>
  <c r="N15" i="1"/>
  <c r="M15" i="1"/>
  <c r="L15" i="1"/>
  <c r="K15" i="1"/>
  <c r="J15" i="1"/>
  <c r="I15" i="1"/>
  <c r="H15" i="1"/>
  <c r="G15" i="1"/>
  <c r="F15" i="1"/>
  <c r="C15" i="1"/>
  <c r="D15" i="1" s="1"/>
  <c r="B15" i="1"/>
  <c r="AO14" i="1"/>
  <c r="AN14" i="1"/>
  <c r="AM14" i="1"/>
  <c r="AL14" i="1"/>
  <c r="AK14" i="1"/>
  <c r="AJ14" i="1"/>
  <c r="AI14" i="1"/>
  <c r="AH14" i="1"/>
  <c r="AE14" i="1"/>
  <c r="AD14" i="1"/>
  <c r="AA14" i="1"/>
  <c r="Z14" i="1"/>
  <c r="Y14" i="1"/>
  <c r="X14" i="1"/>
  <c r="W14" i="1"/>
  <c r="V14" i="1"/>
  <c r="U14" i="1"/>
  <c r="T14" i="1"/>
  <c r="Q14" i="1"/>
  <c r="P14" i="1"/>
  <c r="N14" i="1"/>
  <c r="M14" i="1"/>
  <c r="L14" i="1"/>
  <c r="K14" i="1"/>
  <c r="J14" i="1"/>
  <c r="I14" i="1"/>
  <c r="H14" i="1"/>
  <c r="G14" i="1"/>
  <c r="F14" i="1"/>
  <c r="C14" i="1"/>
  <c r="D14" i="1" s="1"/>
  <c r="B14" i="1"/>
  <c r="AO13" i="1"/>
  <c r="AN13" i="1"/>
  <c r="AM13" i="1"/>
  <c r="AL13" i="1"/>
  <c r="AK13" i="1"/>
  <c r="AJ13" i="1"/>
  <c r="AI13" i="1"/>
  <c r="AH13" i="1"/>
  <c r="AE13" i="1"/>
  <c r="AD13" i="1"/>
  <c r="AA13" i="1"/>
  <c r="Z13" i="1"/>
  <c r="Y13" i="1"/>
  <c r="X13" i="1"/>
  <c r="W13" i="1"/>
  <c r="V13" i="1"/>
  <c r="U13" i="1"/>
  <c r="T13" i="1"/>
  <c r="Q13" i="1"/>
  <c r="P13" i="1"/>
  <c r="N13" i="1"/>
  <c r="M13" i="1"/>
  <c r="L13" i="1"/>
  <c r="K13" i="1"/>
  <c r="J13" i="1"/>
  <c r="I13" i="1"/>
  <c r="H13" i="1"/>
  <c r="G13" i="1"/>
  <c r="F13" i="1"/>
  <c r="C13" i="1"/>
  <c r="D13" i="1" s="1"/>
  <c r="B13" i="1"/>
  <c r="AO12" i="1"/>
  <c r="AO43" i="1" s="1"/>
  <c r="AN12" i="1"/>
  <c r="AN43" i="1" s="1"/>
  <c r="AM12" i="1"/>
  <c r="AM43" i="1" s="1"/>
  <c r="AL12" i="1"/>
  <c r="AL43" i="1" s="1"/>
  <c r="AK12" i="1"/>
  <c r="AK43" i="1" s="1"/>
  <c r="AJ12" i="1"/>
  <c r="AJ43" i="1" s="1"/>
  <c r="AI12" i="1"/>
  <c r="AI43" i="1" s="1"/>
  <c r="AH12" i="1"/>
  <c r="AH43" i="1" s="1"/>
  <c r="AE12" i="1"/>
  <c r="AE43" i="1" s="1"/>
  <c r="AD12" i="1"/>
  <c r="AD43" i="1" s="1"/>
  <c r="AA12" i="1"/>
  <c r="AA43" i="1" s="1"/>
  <c r="Z12" i="1"/>
  <c r="Z43" i="1" s="1"/>
  <c r="Y12" i="1"/>
  <c r="Y43" i="1" s="1"/>
  <c r="X12" i="1"/>
  <c r="X43" i="1" s="1"/>
  <c r="W12" i="1"/>
  <c r="W43" i="1" s="1"/>
  <c r="V12" i="1"/>
  <c r="V43" i="1" s="1"/>
  <c r="U12" i="1"/>
  <c r="U43" i="1" s="1"/>
  <c r="T12" i="1"/>
  <c r="T43" i="1" s="1"/>
  <c r="Q12" i="1"/>
  <c r="Q43" i="1" s="1"/>
  <c r="P12" i="1"/>
  <c r="P43" i="1" s="1"/>
  <c r="N12" i="1"/>
  <c r="M12" i="1"/>
  <c r="L12" i="1"/>
  <c r="L43" i="1" s="1"/>
  <c r="K12" i="1"/>
  <c r="J12" i="1"/>
  <c r="J43" i="1" s="1"/>
  <c r="I12" i="1"/>
  <c r="H12" i="1"/>
  <c r="H43" i="1" s="1"/>
  <c r="G12" i="1"/>
  <c r="F12" i="1"/>
  <c r="F43" i="1" s="1"/>
  <c r="C12" i="1"/>
  <c r="B12" i="1"/>
  <c r="B43" i="1" s="1"/>
  <c r="AO11" i="1"/>
  <c r="AN11" i="1"/>
  <c r="AM11" i="1"/>
  <c r="AL11" i="1"/>
  <c r="AK11" i="1"/>
  <c r="AJ11" i="1"/>
  <c r="AI11" i="1"/>
  <c r="AH11" i="1"/>
  <c r="AE11" i="1"/>
  <c r="AD11" i="1"/>
  <c r="AA11" i="1"/>
  <c r="Z11" i="1"/>
  <c r="Y11" i="1"/>
  <c r="X11" i="1"/>
  <c r="W11" i="1"/>
  <c r="V11" i="1"/>
  <c r="U11" i="1"/>
  <c r="T11" i="1"/>
  <c r="Q11" i="1"/>
  <c r="P11" i="1"/>
  <c r="M11" i="1"/>
  <c r="L11" i="1"/>
  <c r="K11" i="1"/>
  <c r="J11" i="1"/>
  <c r="I11" i="1"/>
  <c r="H11" i="1"/>
  <c r="G11" i="1"/>
  <c r="F11" i="1"/>
  <c r="D11" i="1"/>
  <c r="C11" i="1"/>
  <c r="B11" i="1"/>
  <c r="AO10" i="1"/>
  <c r="AN10" i="1"/>
  <c r="AM10" i="1"/>
  <c r="AL10" i="1"/>
  <c r="AK10" i="1"/>
  <c r="AJ10" i="1"/>
  <c r="AI10" i="1"/>
  <c r="AH10" i="1"/>
  <c r="AE10" i="1"/>
  <c r="AD10" i="1"/>
  <c r="AA10" i="1"/>
  <c r="Z10" i="1"/>
  <c r="Y10" i="1"/>
  <c r="X10" i="1"/>
  <c r="W10" i="1"/>
  <c r="V10" i="1"/>
  <c r="U10" i="1"/>
  <c r="T10" i="1"/>
  <c r="Q10" i="1"/>
  <c r="P10" i="1"/>
  <c r="M10" i="1"/>
  <c r="L10" i="1"/>
  <c r="K10" i="1"/>
  <c r="J10" i="1"/>
  <c r="I10" i="1"/>
  <c r="H10" i="1"/>
  <c r="G10" i="1"/>
  <c r="F10" i="1"/>
  <c r="C10" i="1"/>
  <c r="D10" i="1" s="1"/>
  <c r="B10" i="1"/>
  <c r="BB8" i="1"/>
  <c r="AZ8" i="1"/>
  <c r="AX8" i="1"/>
  <c r="AV8" i="1"/>
  <c r="AN8" i="1"/>
  <c r="AL8" i="1"/>
  <c r="AJ8" i="1"/>
  <c r="AH8" i="1"/>
  <c r="Z8" i="1"/>
  <c r="X8" i="1"/>
  <c r="V8" i="1"/>
  <c r="T8" i="1"/>
  <c r="L8" i="1"/>
  <c r="J8" i="1"/>
  <c r="H8" i="1"/>
  <c r="F8" i="1"/>
  <c r="C43" i="1" l="1"/>
  <c r="D43" i="1" s="1"/>
  <c r="G43" i="1"/>
  <c r="I43" i="1"/>
  <c r="K43" i="1"/>
  <c r="M43" i="1"/>
  <c r="N43" i="1" s="1"/>
  <c r="D12" i="1"/>
</calcChain>
</file>

<file path=xl/comments1.xml><?xml version="1.0" encoding="utf-8"?>
<comments xmlns="http://schemas.openxmlformats.org/spreadsheetml/2006/main">
  <authors>
    <author>angela_falconer</author>
  </authors>
  <commentList>
    <comment ref="B23" authorId="0">
      <text>
        <r>
          <rPr>
            <b/>
            <sz val="8"/>
            <color indexed="81"/>
            <rFont val="Tahoma"/>
            <family val="2"/>
          </rPr>
          <t>angela_falconer:</t>
        </r>
        <r>
          <rPr>
            <sz val="8"/>
            <color indexed="81"/>
            <rFont val="Tahoma"/>
            <family val="2"/>
          </rPr>
          <t xml:space="preserve">
closed in 1990</t>
        </r>
      </text>
    </comment>
  </commentList>
</comments>
</file>

<file path=xl/sharedStrings.xml><?xml version="1.0" encoding="utf-8"?>
<sst xmlns="http://schemas.openxmlformats.org/spreadsheetml/2006/main" count="613" uniqueCount="61">
  <si>
    <t xml:space="preserve">NUCLEAR POWER PLANTS Unit Capability Factors </t>
  </si>
  <si>
    <t xml:space="preserve">Source:  IAEA (2010) Power Reactor Information System (PRIS), http://www.iaea.or.at/programmes/a2/ </t>
  </si>
  <si>
    <t>Extracted: August 2011</t>
  </si>
  <si>
    <t>found under world summary on the left of this website.</t>
  </si>
  <si>
    <t xml:space="preserve">NUCLEAR POWER PLANTS INFORMATION </t>
  </si>
  <si>
    <t>Note: not available for 2011</t>
  </si>
  <si>
    <t xml:space="preserve">Lifetime Unit Capability Factor </t>
  </si>
  <si>
    <t xml:space="preserve">Last three years Unit Capability Factor </t>
  </si>
  <si>
    <t xml:space="preserve">Lifetime Unplanned Capability Loss Factor </t>
  </si>
  <si>
    <t xml:space="preserve">Last three years Unplanned Capability Loss Factor </t>
  </si>
  <si>
    <t xml:space="preserve">Lifetime Energy Availability Factor </t>
  </si>
  <si>
    <t xml:space="preserve">Last three years Energy Availability Factor </t>
  </si>
  <si>
    <t>Lifetime External losses (beyond plant management control)</t>
  </si>
  <si>
    <t>Last three years External losses (beyond plant management control)</t>
  </si>
  <si>
    <t>(Includes all operational &amp; shutdown reactors from beginning of comercial operation up to 2010)</t>
  </si>
  <si>
    <t>(Includes only operational reactors from 2008 up to 2010)</t>
  </si>
  <si>
    <t>Country</t>
  </si>
  <si>
    <t>No. of Reactors</t>
  </si>
  <si>
    <t>UCF (%)</t>
  </si>
  <si>
    <t>UCL (%)</t>
  </si>
  <si>
    <t>EAF (%)</t>
  </si>
  <si>
    <t>ARGENTINA</t>
  </si>
  <si>
    <t>ARMENIA</t>
  </si>
  <si>
    <t>BELGIUM</t>
  </si>
  <si>
    <t>BRAZIL</t>
  </si>
  <si>
    <t>BULGARIA</t>
  </si>
  <si>
    <t>CANADA</t>
  </si>
  <si>
    <t>CHINA</t>
  </si>
  <si>
    <t>CZECH REPUBLIC</t>
  </si>
  <si>
    <t>FINLAND</t>
  </si>
  <si>
    <t>FRANCE</t>
  </si>
  <si>
    <t>GERMANY</t>
  </si>
  <si>
    <t>HUNGARY</t>
  </si>
  <si>
    <t>INDIA</t>
  </si>
  <si>
    <t>ITALY</t>
  </si>
  <si>
    <t>JAPAN</t>
  </si>
  <si>
    <t>KOREA, REPUBLIC OF</t>
  </si>
  <si>
    <t>LITHUANIA, REPUBLIC OF</t>
  </si>
  <si>
    <t>MEXICO</t>
  </si>
  <si>
    <t>NETHERLANDS</t>
  </si>
  <si>
    <t>PAKISTAN</t>
  </si>
  <si>
    <t>ROMANIA</t>
  </si>
  <si>
    <t>RUSSIAN FEDERATION</t>
  </si>
  <si>
    <t>SLOVAK REPUBLIC</t>
  </si>
  <si>
    <t>SLOVENIA</t>
  </si>
  <si>
    <t>SOUTH AFRICA</t>
  </si>
  <si>
    <t>SPAIN</t>
  </si>
  <si>
    <t>SWEDEN</t>
  </si>
  <si>
    <t>SWITZERLAND</t>
  </si>
  <si>
    <t>UKRAINE</t>
  </si>
  <si>
    <t>UNITED KINGDOM</t>
  </si>
  <si>
    <t>UNITED STATES OF AMERICA</t>
  </si>
  <si>
    <t>TAIWAN</t>
  </si>
  <si>
    <t>WORLD WIDE</t>
  </si>
  <si>
    <t>World Wide</t>
  </si>
  <si>
    <t>EUROPE</t>
  </si>
  <si>
    <t>DATA INPUT BELOW:</t>
  </si>
  <si>
    <t>2008-2010</t>
  </si>
  <si>
    <t xml:space="preserve">The following data from Taiwan, China is included in the totals: </t>
  </si>
  <si>
    <t>Taiwan</t>
  </si>
  <si>
    <t>Above data from PRIS database. Last updated on 2011/08/07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</si>
</sst>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;;"/>
    <numFmt numFmtId="166" formatCode="0.0%"/>
    <numFmt numFmtId="167" formatCode="General_)"/>
    <numFmt numFmtId="168" formatCode="0.0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56"/>
      <name val="Verdana"/>
      <family val="2"/>
    </font>
    <font>
      <u/>
      <sz val="10"/>
      <color indexed="12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000000"/>
      <name val="Verdana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7.5"/>
      <color rgb="FF000000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Geneva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Helvetica-Narrow"/>
    </font>
    <font>
      <b/>
      <sz val="12"/>
      <name val="Times New Roman"/>
      <family val="1"/>
    </font>
    <font>
      <sz val="8"/>
      <name val="Helvetica-Narrow"/>
    </font>
    <font>
      <sz val="10"/>
      <name val="Helv"/>
    </font>
    <font>
      <sz val="24"/>
      <name val="Helv"/>
    </font>
    <font>
      <sz val="8"/>
      <name val="Helv"/>
    </font>
    <font>
      <sz val="8"/>
      <name val="Helvetica"/>
      <family val="2"/>
    </font>
    <font>
      <sz val="10"/>
      <name val="Times New Roman"/>
      <family val="1"/>
    </font>
    <font>
      <sz val="9"/>
      <name val="Geneva"/>
    </font>
    <font>
      <sz val="1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5">
    <xf numFmtId="0" fontId="0" fillId="0" borderId="0"/>
    <xf numFmtId="9" fontId="1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1" applyNumberFormat="0" applyFont="0" applyAlignment="0">
      <alignment vertical="center"/>
    </xf>
    <xf numFmtId="0" fontId="22" fillId="0" borderId="0" applyFill="0" applyBorder="0">
      <alignment vertical="center"/>
    </xf>
    <xf numFmtId="165" fontId="23" fillId="0" borderId="0" applyFill="0" applyBorder="0">
      <alignment horizontal="right" vertical="center"/>
    </xf>
    <xf numFmtId="165" fontId="21" fillId="0" borderId="0" applyFill="0" applyBorder="0">
      <alignment horizontal="right" vertical="center"/>
    </xf>
    <xf numFmtId="166" fontId="21" fillId="0" borderId="0" applyFill="0" applyBorder="0">
      <alignment horizontal="right" vertical="center"/>
    </xf>
    <xf numFmtId="0" fontId="23" fillId="0" borderId="1" applyFill="0" applyBorder="0">
      <alignment vertical="center"/>
    </xf>
    <xf numFmtId="49" fontId="24" fillId="0" borderId="2" applyNumberFormat="0" applyFont="0" applyFill="0" applyBorder="0" applyProtection="0">
      <alignment horizontal="left" vertical="center" indent="2"/>
    </xf>
    <xf numFmtId="49" fontId="24" fillId="0" borderId="3" applyNumberFormat="0" applyFont="0" applyFill="0" applyBorder="0" applyProtection="0">
      <alignment horizontal="left" vertical="center" indent="5"/>
    </xf>
    <xf numFmtId="4" fontId="24" fillId="6" borderId="0" applyBorder="0">
      <alignment horizontal="right" vertical="center"/>
    </xf>
    <xf numFmtId="4" fontId="24" fillId="6" borderId="4">
      <alignment horizontal="right" vertical="center"/>
    </xf>
    <xf numFmtId="4" fontId="25" fillId="7" borderId="2">
      <alignment horizontal="right" vertical="center"/>
    </xf>
    <xf numFmtId="4" fontId="26" fillId="7" borderId="2">
      <alignment horizontal="right" vertical="center"/>
    </xf>
    <xf numFmtId="4" fontId="27" fillId="0" borderId="5" applyFill="0" applyBorder="0" applyProtection="0">
      <alignment horizontal="right" vertical="center"/>
    </xf>
    <xf numFmtId="0" fontId="28" fillId="0" borderId="0"/>
    <xf numFmtId="0" fontId="28" fillId="0" borderId="0"/>
    <xf numFmtId="0" fontId="28" fillId="0" borderId="0"/>
    <xf numFmtId="0" fontId="26" fillId="0" borderId="0" applyNumberFormat="0">
      <alignment horizontal="right"/>
    </xf>
    <xf numFmtId="0" fontId="28" fillId="0" borderId="0"/>
    <xf numFmtId="0" fontId="28" fillId="0" borderId="0"/>
    <xf numFmtId="0" fontId="10" fillId="0" borderId="6"/>
    <xf numFmtId="0" fontId="2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30" fillId="0" borderId="0"/>
    <xf numFmtId="168" fontId="31" fillId="0" borderId="0"/>
    <xf numFmtId="167" fontId="31" fillId="0" borderId="0"/>
    <xf numFmtId="168" fontId="32" fillId="0" borderId="0"/>
    <xf numFmtId="167" fontId="33" fillId="0" borderId="0"/>
    <xf numFmtId="167" fontId="33" fillId="0" borderId="0"/>
    <xf numFmtId="167" fontId="31" fillId="0" borderId="0"/>
    <xf numFmtId="167" fontId="33" fillId="0" borderId="0"/>
    <xf numFmtId="0" fontId="10" fillId="0" borderId="0"/>
    <xf numFmtId="0" fontId="1" fillId="0" borderId="0"/>
    <xf numFmtId="4" fontId="24" fillId="0" borderId="2" applyFill="0" applyBorder="0" applyProtection="0">
      <alignment horizontal="right" vertical="center"/>
    </xf>
    <xf numFmtId="0" fontId="27" fillId="0" borderId="0" applyNumberFormat="0" applyFill="0" applyBorder="0" applyProtection="0">
      <alignment horizontal="left" vertical="center"/>
    </xf>
    <xf numFmtId="0" fontId="34" fillId="8" borderId="0" applyNumberFormat="0" applyFont="0" applyBorder="0" applyAlignment="0" applyProtection="0"/>
    <xf numFmtId="166" fontId="36" fillId="0" borderId="0" applyFont="0" applyFill="0" applyBorder="0" applyAlignment="0" applyProtection="0"/>
    <xf numFmtId="0" fontId="10" fillId="0" borderId="0"/>
    <xf numFmtId="0" fontId="10" fillId="0" borderId="0"/>
    <xf numFmtId="0" fontId="37" fillId="0" borderId="0"/>
    <xf numFmtId="4" fontId="24" fillId="0" borderId="0"/>
  </cellStyleXfs>
  <cellXfs count="41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2" applyFont="1" applyFill="1" applyAlignment="1" applyProtection="1">
      <alignment horizontal="left"/>
    </xf>
    <xf numFmtId="0" fontId="0" fillId="0" borderId="0" xfId="0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/>
    <xf numFmtId="0" fontId="6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right" wrapText="1" indent="2"/>
    </xf>
    <xf numFmtId="0" fontId="8" fillId="4" borderId="0" xfId="2" applyFont="1" applyFill="1" applyAlignment="1" applyProtection="1">
      <alignment horizontal="right" wrapText="1" indent="2"/>
    </xf>
    <xf numFmtId="0" fontId="6" fillId="4" borderId="0" xfId="0" applyFont="1" applyFill="1" applyAlignment="1">
      <alignment horizontal="right" wrapText="1" indent="1"/>
    </xf>
    <xf numFmtId="0" fontId="4" fillId="4" borderId="0" xfId="2" applyFont="1" applyFill="1" applyAlignment="1" applyProtection="1">
      <alignment horizontal="right" wrapText="1" indent="1"/>
    </xf>
    <xf numFmtId="0" fontId="6" fillId="4" borderId="0" xfId="0" applyFont="1" applyFill="1" applyAlignment="1">
      <alignment horizontal="center" wrapText="1"/>
    </xf>
    <xf numFmtId="0" fontId="9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right" vertical="top" wrapText="1"/>
    </xf>
    <xf numFmtId="9" fontId="10" fillId="4" borderId="0" xfId="1" applyFont="1" applyFill="1"/>
    <xf numFmtId="0" fontId="11" fillId="4" borderId="0" xfId="0" applyFont="1" applyFill="1" applyAlignment="1">
      <alignment vertical="top" wrapText="1"/>
    </xf>
    <xf numFmtId="0" fontId="11" fillId="4" borderId="0" xfId="0" applyFont="1" applyFill="1" applyAlignment="1">
      <alignment horizontal="right" vertical="top" wrapText="1"/>
    </xf>
    <xf numFmtId="0" fontId="12" fillId="4" borderId="0" xfId="0" applyFont="1" applyFill="1"/>
    <xf numFmtId="0" fontId="13" fillId="4" borderId="0" xfId="0" applyFont="1" applyFill="1" applyAlignment="1">
      <alignment vertical="top" wrapText="1"/>
    </xf>
    <xf numFmtId="0" fontId="13" fillId="4" borderId="0" xfId="0" applyFont="1" applyFill="1" applyAlignment="1">
      <alignment horizontal="right" vertical="top" wrapText="1"/>
    </xf>
    <xf numFmtId="0" fontId="14" fillId="4" borderId="0" xfId="0" applyFont="1" applyFill="1" applyAlignment="1">
      <alignment vertical="top" wrapText="1"/>
    </xf>
    <xf numFmtId="164" fontId="11" fillId="4" borderId="0" xfId="0" applyNumberFormat="1" applyFont="1" applyFill="1" applyAlignment="1">
      <alignment horizontal="right" vertical="top" wrapText="1"/>
    </xf>
    <xf numFmtId="0" fontId="15" fillId="5" borderId="0" xfId="0" applyFont="1" applyFill="1"/>
    <xf numFmtId="9" fontId="15" fillId="5" borderId="0" xfId="0" applyNumberFormat="1" applyFont="1" applyFill="1"/>
    <xf numFmtId="0" fontId="15" fillId="0" borderId="0" xfId="0" applyFont="1"/>
    <xf numFmtId="0" fontId="16" fillId="0" borderId="0" xfId="0" applyFont="1" applyFill="1" applyAlignment="1">
      <alignment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 indent="1"/>
    </xf>
    <xf numFmtId="0" fontId="4" fillId="0" borderId="0" xfId="2" applyAlignment="1" applyProtection="1">
      <alignment horizontal="right" wrapText="1" inden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/>
    </xf>
  </cellXfs>
  <cellStyles count="45">
    <cellStyle name="0.0" xfId="3"/>
    <cellStyle name="0.00" xfId="4"/>
    <cellStyle name="02_Rule above and below" xfId="5"/>
    <cellStyle name="03_Table Notes" xfId="6"/>
    <cellStyle name="04_Bold table figs" xfId="7"/>
    <cellStyle name="05_table figs" xfId="8"/>
    <cellStyle name="06_per cent" xfId="9"/>
    <cellStyle name="07_Bold table text" xfId="10"/>
    <cellStyle name="2x indented GHG Textfiels" xfId="11"/>
    <cellStyle name="5x indented GHG Textfiels" xfId="12"/>
    <cellStyle name="AggBoldCells" xfId="13"/>
    <cellStyle name="AggCels_T(2)" xfId="14"/>
    <cellStyle name="AggOrange_bld_it" xfId="15"/>
    <cellStyle name="AggOrange9_CRFReport-template" xfId="16"/>
    <cellStyle name="Bold GHG Numbers (0.00)" xfId="17"/>
    <cellStyle name="Comma  - Style1" xfId="18"/>
    <cellStyle name="Comma  - Style2" xfId="19"/>
    <cellStyle name="Comma  - Style3" xfId="20"/>
    <cellStyle name="Constants" xfId="21"/>
    <cellStyle name="Curren - Style7" xfId="22"/>
    <cellStyle name="Curren - Style8" xfId="23"/>
    <cellStyle name="Empty_TBorder" xfId="24"/>
    <cellStyle name="Headline" xfId="25"/>
    <cellStyle name="Hyperlink" xfId="2" builtinId="8"/>
    <cellStyle name="Hyperlink 2" xfId="26"/>
    <cellStyle name="Normal" xfId="0" builtinId="0"/>
    <cellStyle name="Normal - Style1" xfId="27"/>
    <cellStyle name="Normal - Style2" xfId="28"/>
    <cellStyle name="Normal - Style3" xfId="29"/>
    <cellStyle name="Normal - Style4" xfId="30"/>
    <cellStyle name="Normal - Style5" xfId="31"/>
    <cellStyle name="Normal - Style6" xfId="32"/>
    <cellStyle name="Normal - Style7" xfId="33"/>
    <cellStyle name="Normal - Style8" xfId="34"/>
    <cellStyle name="Normal 2" xfId="35"/>
    <cellStyle name="Normal 3" xfId="36"/>
    <cellStyle name="Normal GHG Numbers (0.00)" xfId="37"/>
    <cellStyle name="Normal GHG Textfiels Bold" xfId="38"/>
    <cellStyle name="Normal GHG-Shade" xfId="39"/>
    <cellStyle name="Percent" xfId="1" builtinId="5"/>
    <cellStyle name="Procent_Kopie van Kopie van Verzamelde statistieken" xfId="40"/>
    <cellStyle name="Standard 2" xfId="41"/>
    <cellStyle name="Standard_CRFReport-template" xfId="42"/>
    <cellStyle name="Standaard_blad" xfId="43"/>
    <cellStyle name="Обычный_CRF2002 (1)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943502824858759"/>
          <c:y val="0.12462922457949822"/>
          <c:w val="0.64971751412429701"/>
          <c:h val="0.762018687428931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4'!$A$6</c:f>
              <c:strCache>
                <c:ptCount val="1"/>
                <c:pt idx="0">
                  <c:v>Lifetime Unit Capability Factor 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4'!$A$10:$A$43</c:f>
              <c:strCache>
                <c:ptCount val="34"/>
                <c:pt idx="0">
                  <c:v>ARGENTINA</c:v>
                </c:pt>
                <c:pt idx="1">
                  <c:v>ARMENIA</c:v>
                </c:pt>
                <c:pt idx="2">
                  <c:v>BELGIUM</c:v>
                </c:pt>
                <c:pt idx="3">
                  <c:v>BRAZIL</c:v>
                </c:pt>
                <c:pt idx="4">
                  <c:v>BULGARIA</c:v>
                </c:pt>
                <c:pt idx="5">
                  <c:v>CANADA</c:v>
                </c:pt>
                <c:pt idx="6">
                  <c:v>CHINA</c:v>
                </c:pt>
                <c:pt idx="7">
                  <c:v>CZECH REPUBLIC</c:v>
                </c:pt>
                <c:pt idx="8">
                  <c:v>FINLAND</c:v>
                </c:pt>
                <c:pt idx="9">
                  <c:v>FRANCE</c:v>
                </c:pt>
                <c:pt idx="10">
                  <c:v>GERMANY</c:v>
                </c:pt>
                <c:pt idx="11">
                  <c:v>HUNGARY</c:v>
                </c:pt>
                <c:pt idx="12">
                  <c:v>INDIA</c:v>
                </c:pt>
                <c:pt idx="13">
                  <c:v>ITALY</c:v>
                </c:pt>
                <c:pt idx="14">
                  <c:v>JAPAN</c:v>
                </c:pt>
                <c:pt idx="15">
                  <c:v>KOREA, REPUBLIC OF</c:v>
                </c:pt>
                <c:pt idx="16">
                  <c:v>LITHUANIA, REPUBLIC OF</c:v>
                </c:pt>
                <c:pt idx="17">
                  <c:v>MEXICO</c:v>
                </c:pt>
                <c:pt idx="18">
                  <c:v>NETHERLANDS</c:v>
                </c:pt>
                <c:pt idx="19">
                  <c:v>PAKISTAN</c:v>
                </c:pt>
                <c:pt idx="20">
                  <c:v>ROMANIA</c:v>
                </c:pt>
                <c:pt idx="21">
                  <c:v>RUSSIAN FEDERATION</c:v>
                </c:pt>
                <c:pt idx="22">
                  <c:v>SLOVAK REPUBLIC</c:v>
                </c:pt>
                <c:pt idx="23">
                  <c:v>SLOVENIA</c:v>
                </c:pt>
                <c:pt idx="24">
                  <c:v>SOUTH AFRICA</c:v>
                </c:pt>
                <c:pt idx="25">
                  <c:v>SPAIN</c:v>
                </c:pt>
                <c:pt idx="26">
                  <c:v>SWEDEN</c:v>
                </c:pt>
                <c:pt idx="27">
                  <c:v>SWITZERLAND</c:v>
                </c:pt>
                <c:pt idx="28">
                  <c:v>UKRAINE</c:v>
                </c:pt>
                <c:pt idx="29">
                  <c:v>UNITED KINGDOM</c:v>
                </c:pt>
                <c:pt idx="30">
                  <c:v>UNITED STATES OF AMERICA</c:v>
                </c:pt>
                <c:pt idx="31">
                  <c:v>TAIWAN</c:v>
                </c:pt>
                <c:pt idx="32">
                  <c:v>WORLD WIDE</c:v>
                </c:pt>
                <c:pt idx="33">
                  <c:v>EUROPE</c:v>
                </c:pt>
              </c:strCache>
            </c:strRef>
          </c:cat>
          <c:val>
            <c:numRef>
              <c:f>'Fig 4'!$D$10:$D$43</c:f>
              <c:numCache>
                <c:formatCode>0%</c:formatCode>
                <c:ptCount val="34"/>
                <c:pt idx="0">
                  <c:v>0.81400000000000006</c:v>
                </c:pt>
                <c:pt idx="1">
                  <c:v>0.67</c:v>
                </c:pt>
                <c:pt idx="2">
                  <c:v>0.86699999999999999</c:v>
                </c:pt>
                <c:pt idx="3">
                  <c:v>0.71900000000000008</c:v>
                </c:pt>
                <c:pt idx="4">
                  <c:v>0.7390000000000001</c:v>
                </c:pt>
                <c:pt idx="5">
                  <c:v>0.76300000000000001</c:v>
                </c:pt>
                <c:pt idx="6">
                  <c:v>0.85699999999999998</c:v>
                </c:pt>
                <c:pt idx="7">
                  <c:v>0.80900000000000005</c:v>
                </c:pt>
                <c:pt idx="8">
                  <c:v>0.91599999999999993</c:v>
                </c:pt>
                <c:pt idx="9">
                  <c:v>0.78099999999999992</c:v>
                </c:pt>
                <c:pt idx="10">
                  <c:v>0.82499999999999996</c:v>
                </c:pt>
                <c:pt idx="11">
                  <c:v>0.85</c:v>
                </c:pt>
                <c:pt idx="12">
                  <c:v>0.67400000000000004</c:v>
                </c:pt>
                <c:pt idx="13">
                  <c:v>0.67900000000000005</c:v>
                </c:pt>
                <c:pt idx="14">
                  <c:v>0.71900000000000008</c:v>
                </c:pt>
                <c:pt idx="15">
                  <c:v>0.87599999999999989</c:v>
                </c:pt>
                <c:pt idx="16">
                  <c:v>0.72</c:v>
                </c:pt>
                <c:pt idx="17">
                  <c:v>0.82099999999999995</c:v>
                </c:pt>
                <c:pt idx="18">
                  <c:v>0.85299999999999998</c:v>
                </c:pt>
                <c:pt idx="19">
                  <c:v>0.47200000000000003</c:v>
                </c:pt>
                <c:pt idx="20">
                  <c:v>0.90400000000000003</c:v>
                </c:pt>
                <c:pt idx="21">
                  <c:v>0.7340000000000001</c:v>
                </c:pt>
                <c:pt idx="22">
                  <c:v>0.80400000000000005</c:v>
                </c:pt>
                <c:pt idx="23">
                  <c:v>0.85299999999999998</c:v>
                </c:pt>
                <c:pt idx="24">
                  <c:v>0.76700000000000002</c:v>
                </c:pt>
                <c:pt idx="25">
                  <c:v>0.84699999999999998</c:v>
                </c:pt>
                <c:pt idx="26">
                  <c:v>0.80500000000000005</c:v>
                </c:pt>
                <c:pt idx="27">
                  <c:v>0.87599999999999989</c:v>
                </c:pt>
                <c:pt idx="28">
                  <c:v>0.72</c:v>
                </c:pt>
                <c:pt idx="29">
                  <c:v>0.72</c:v>
                </c:pt>
                <c:pt idx="30">
                  <c:v>0.79700000000000004</c:v>
                </c:pt>
                <c:pt idx="32">
                  <c:v>0.78299999999999992</c:v>
                </c:pt>
                <c:pt idx="33">
                  <c:v>0.78804128440366972</c:v>
                </c:pt>
              </c:numCache>
            </c:numRef>
          </c:val>
        </c:ser>
        <c:ser>
          <c:idx val="1"/>
          <c:order val="1"/>
          <c:tx>
            <c:strRef>
              <c:f>'Fig 4'!$E$6</c:f>
              <c:strCache>
                <c:ptCount val="1"/>
                <c:pt idx="0">
                  <c:v>Last three years Unit Capability Factor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4'!$A$10:$A$43</c:f>
              <c:strCache>
                <c:ptCount val="34"/>
                <c:pt idx="0">
                  <c:v>ARGENTINA</c:v>
                </c:pt>
                <c:pt idx="1">
                  <c:v>ARMENIA</c:v>
                </c:pt>
                <c:pt idx="2">
                  <c:v>BELGIUM</c:v>
                </c:pt>
                <c:pt idx="3">
                  <c:v>BRAZIL</c:v>
                </c:pt>
                <c:pt idx="4">
                  <c:v>BULGARIA</c:v>
                </c:pt>
                <c:pt idx="5">
                  <c:v>CANADA</c:v>
                </c:pt>
                <c:pt idx="6">
                  <c:v>CHINA</c:v>
                </c:pt>
                <c:pt idx="7">
                  <c:v>CZECH REPUBLIC</c:v>
                </c:pt>
                <c:pt idx="8">
                  <c:v>FINLAND</c:v>
                </c:pt>
                <c:pt idx="9">
                  <c:v>FRANCE</c:v>
                </c:pt>
                <c:pt idx="10">
                  <c:v>GERMANY</c:v>
                </c:pt>
                <c:pt idx="11">
                  <c:v>HUNGARY</c:v>
                </c:pt>
                <c:pt idx="12">
                  <c:v>INDIA</c:v>
                </c:pt>
                <c:pt idx="13">
                  <c:v>ITALY</c:v>
                </c:pt>
                <c:pt idx="14">
                  <c:v>JAPAN</c:v>
                </c:pt>
                <c:pt idx="15">
                  <c:v>KOREA, REPUBLIC OF</c:v>
                </c:pt>
                <c:pt idx="16">
                  <c:v>LITHUANIA, REPUBLIC OF</c:v>
                </c:pt>
                <c:pt idx="17">
                  <c:v>MEXICO</c:v>
                </c:pt>
                <c:pt idx="18">
                  <c:v>NETHERLANDS</c:v>
                </c:pt>
                <c:pt idx="19">
                  <c:v>PAKISTAN</c:v>
                </c:pt>
                <c:pt idx="20">
                  <c:v>ROMANIA</c:v>
                </c:pt>
                <c:pt idx="21">
                  <c:v>RUSSIAN FEDERATION</c:v>
                </c:pt>
                <c:pt idx="22">
                  <c:v>SLOVAK REPUBLIC</c:v>
                </c:pt>
                <c:pt idx="23">
                  <c:v>SLOVENIA</c:v>
                </c:pt>
                <c:pt idx="24">
                  <c:v>SOUTH AFRICA</c:v>
                </c:pt>
                <c:pt idx="25">
                  <c:v>SPAIN</c:v>
                </c:pt>
                <c:pt idx="26">
                  <c:v>SWEDEN</c:v>
                </c:pt>
                <c:pt idx="27">
                  <c:v>SWITZERLAND</c:v>
                </c:pt>
                <c:pt idx="28">
                  <c:v>UKRAINE</c:v>
                </c:pt>
                <c:pt idx="29">
                  <c:v>UNITED KINGDOM</c:v>
                </c:pt>
                <c:pt idx="30">
                  <c:v>UNITED STATES OF AMERICA</c:v>
                </c:pt>
                <c:pt idx="31">
                  <c:v>TAIWAN</c:v>
                </c:pt>
                <c:pt idx="32">
                  <c:v>WORLD WIDE</c:v>
                </c:pt>
                <c:pt idx="33">
                  <c:v>EUROPE</c:v>
                </c:pt>
              </c:strCache>
            </c:strRef>
          </c:cat>
          <c:val>
            <c:numRef>
              <c:f>'Fig 4'!$N$10:$N$43</c:f>
              <c:numCache>
                <c:formatCode>General</c:formatCode>
                <c:ptCount val="34"/>
                <c:pt idx="2" formatCode="0%">
                  <c:v>0.86900000000000011</c:v>
                </c:pt>
                <c:pt idx="3" formatCode="0%">
                  <c:v>0.84099999999999997</c:v>
                </c:pt>
                <c:pt idx="4" formatCode="0%">
                  <c:v>0.86900000000000011</c:v>
                </c:pt>
                <c:pt idx="5" formatCode="0%">
                  <c:v>0.79299999999999993</c:v>
                </c:pt>
                <c:pt idx="6" formatCode="0%">
                  <c:v>0.88099999999999989</c:v>
                </c:pt>
                <c:pt idx="7" formatCode="0%">
                  <c:v>0.80200000000000005</c:v>
                </c:pt>
                <c:pt idx="8" formatCode="0%">
                  <c:v>0.93700000000000006</c:v>
                </c:pt>
                <c:pt idx="9" formatCode="0%">
                  <c:v>0.78500000000000003</c:v>
                </c:pt>
                <c:pt idx="10" formatCode="0%">
                  <c:v>0.77500000000000002</c:v>
                </c:pt>
                <c:pt idx="11" formatCode="0%">
                  <c:v>0.875</c:v>
                </c:pt>
                <c:pt idx="12" formatCode="0%">
                  <c:v>0.755</c:v>
                </c:pt>
                <c:pt idx="14" formatCode="0%">
                  <c:v>0.63</c:v>
                </c:pt>
                <c:pt idx="15" formatCode="0%">
                  <c:v>0.91700000000000004</c:v>
                </c:pt>
                <c:pt idx="16" formatCode="0%">
                  <c:v>0.8909999999999999</c:v>
                </c:pt>
                <c:pt idx="17" formatCode="0%">
                  <c:v>0.75599999999999989</c:v>
                </c:pt>
                <c:pt idx="18" formatCode="0%">
                  <c:v>0.92299999999999993</c:v>
                </c:pt>
                <c:pt idx="19" formatCode="0%">
                  <c:v>0.65900000000000003</c:v>
                </c:pt>
                <c:pt idx="20" formatCode="0%">
                  <c:v>0.93599999999999994</c:v>
                </c:pt>
                <c:pt idx="21" formatCode="0%">
                  <c:v>0.81599999999999995</c:v>
                </c:pt>
                <c:pt idx="22" formatCode="0%">
                  <c:v>0.88700000000000001</c:v>
                </c:pt>
                <c:pt idx="23" formatCode="0%">
                  <c:v>0.92900000000000005</c:v>
                </c:pt>
                <c:pt idx="24" formatCode="0%">
                  <c:v>0.80299999999999994</c:v>
                </c:pt>
                <c:pt idx="25" formatCode="0%">
                  <c:v>0.85699999999999998</c:v>
                </c:pt>
                <c:pt idx="26" formatCode="0%">
                  <c:v>0.70900000000000007</c:v>
                </c:pt>
                <c:pt idx="27" formatCode="0%">
                  <c:v>0.91500000000000004</c:v>
                </c:pt>
                <c:pt idx="28" formatCode="0%">
                  <c:v>0.78</c:v>
                </c:pt>
                <c:pt idx="29" formatCode="0%">
                  <c:v>0.63</c:v>
                </c:pt>
                <c:pt idx="30" formatCode="0%">
                  <c:v>0.90900000000000003</c:v>
                </c:pt>
                <c:pt idx="32" formatCode="0%">
                  <c:v>0.81200000000000006</c:v>
                </c:pt>
                <c:pt idx="33" formatCode="0%">
                  <c:v>0.78749668874172185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5083136"/>
        <c:axId val="226108160"/>
      </c:barChart>
      <c:catAx>
        <c:axId val="245083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10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108160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5083136"/>
        <c:crosses val="autoZero"/>
        <c:crossBetween val="between"/>
        <c:majorUnit val="0.2"/>
        <c:minorUnit val="0.0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6.7796707229778513E-2"/>
          <c:y val="1.4243346623414359E-2"/>
          <c:w val="0.74764590789787988"/>
          <c:h val="7.2997127627649358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83</xdr:row>
      <xdr:rowOff>38100</xdr:rowOff>
    </xdr:from>
    <xdr:to>
      <xdr:col>3</xdr:col>
      <xdr:colOff>749300</xdr:colOff>
      <xdr:row>118</xdr:row>
      <xdr:rowOff>155575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3_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SOE/WORK/IW/IWWAB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c/Local%20Settings/Temporary%20Internet%20Files/Kopie%20van%20BP%20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Data"/>
      <sheetName val="Fig 1"/>
      <sheetName val="Fig 2 Data"/>
      <sheetName val="Fig 2"/>
      <sheetName val="Fig 3 data"/>
      <sheetName val="Fig 3"/>
      <sheetName val="Elec_annual_data1"/>
      <sheetName val="Fig_elec_annual_data"/>
      <sheetName val="Fig 4"/>
      <sheetName val="Fig 5"/>
      <sheetName val="PRIS and spent fuel"/>
      <sheetName val="NFCISDataList 1 "/>
      <sheetName val="WNA_nuc_reactors"/>
      <sheetName val="Factsheet - oper from 1990"/>
      <sheetName val="Factsheet - closed"/>
      <sheetName val="LCA emissions"/>
      <sheetName val="Reactor overview"/>
      <sheetName val="Country abb"/>
    </sheetNames>
    <sheetDataSet>
      <sheetData sheetId="0"/>
      <sheetData sheetId="1"/>
      <sheetData sheetId="2"/>
      <sheetData sheetId="3"/>
      <sheetData sheetId="4"/>
      <sheetData sheetId="5"/>
      <sheetData sheetId="7"/>
      <sheetData sheetId="8"/>
      <sheetData sheetId="9">
        <row r="6">
          <cell r="A6" t="str">
            <v xml:space="preserve">Lifetime Unit Capability Factor </v>
          </cell>
          <cell r="E6" t="str">
            <v xml:space="preserve">Last three years Unit Capability Factor </v>
          </cell>
        </row>
        <row r="10">
          <cell r="A10" t="str">
            <v>ARGENTINA</v>
          </cell>
          <cell r="D10">
            <v>0.81400000000000006</v>
          </cell>
        </row>
        <row r="11">
          <cell r="A11" t="str">
            <v>ARMENIA</v>
          </cell>
          <cell r="D11">
            <v>0.67</v>
          </cell>
        </row>
        <row r="12">
          <cell r="A12" t="str">
            <v>BELGIUM</v>
          </cell>
          <cell r="D12">
            <v>0.86699999999999999</v>
          </cell>
          <cell r="N12">
            <v>0.86900000000000011</v>
          </cell>
        </row>
        <row r="13">
          <cell r="A13" t="str">
            <v>BRAZIL</v>
          </cell>
          <cell r="D13">
            <v>0.71900000000000008</v>
          </cell>
          <cell r="N13">
            <v>0.84099999999999997</v>
          </cell>
        </row>
        <row r="14">
          <cell r="A14" t="str">
            <v>BULGARIA</v>
          </cell>
          <cell r="D14">
            <v>0.7390000000000001</v>
          </cell>
          <cell r="N14">
            <v>0.86900000000000011</v>
          </cell>
        </row>
        <row r="15">
          <cell r="A15" t="str">
            <v>CANADA</v>
          </cell>
          <cell r="D15">
            <v>0.76300000000000001</v>
          </cell>
          <cell r="N15">
            <v>0.79299999999999993</v>
          </cell>
        </row>
        <row r="16">
          <cell r="A16" t="str">
            <v>CHINA</v>
          </cell>
          <cell r="D16">
            <v>0.85699999999999998</v>
          </cell>
          <cell r="N16">
            <v>0.88099999999999989</v>
          </cell>
        </row>
        <row r="17">
          <cell r="A17" t="str">
            <v>CZECH REPUBLIC</v>
          </cell>
          <cell r="D17">
            <v>0.80900000000000005</v>
          </cell>
          <cell r="N17">
            <v>0.80200000000000005</v>
          </cell>
        </row>
        <row r="18">
          <cell r="A18" t="str">
            <v>FINLAND</v>
          </cell>
          <cell r="D18">
            <v>0.91599999999999993</v>
          </cell>
          <cell r="N18">
            <v>0.93700000000000006</v>
          </cell>
        </row>
        <row r="19">
          <cell r="A19" t="str">
            <v>FRANCE</v>
          </cell>
          <cell r="D19">
            <v>0.78099999999999992</v>
          </cell>
          <cell r="N19">
            <v>0.78500000000000003</v>
          </cell>
        </row>
        <row r="20">
          <cell r="A20" t="str">
            <v>GERMANY</v>
          </cell>
          <cell r="D20">
            <v>0.82499999999999996</v>
          </cell>
          <cell r="N20">
            <v>0.77500000000000002</v>
          </cell>
        </row>
        <row r="21">
          <cell r="A21" t="str">
            <v>HUNGARY</v>
          </cell>
          <cell r="D21">
            <v>0.85</v>
          </cell>
          <cell r="N21">
            <v>0.875</v>
          </cell>
        </row>
        <row r="22">
          <cell r="A22" t="str">
            <v>INDIA</v>
          </cell>
          <cell r="D22">
            <v>0.67400000000000004</v>
          </cell>
          <cell r="N22">
            <v>0.755</v>
          </cell>
        </row>
        <row r="23">
          <cell r="A23" t="str">
            <v>ITALY</v>
          </cell>
          <cell r="D23">
            <v>0.67900000000000005</v>
          </cell>
        </row>
        <row r="24">
          <cell r="A24" t="str">
            <v>JAPAN</v>
          </cell>
          <cell r="D24">
            <v>0.71900000000000008</v>
          </cell>
          <cell r="N24">
            <v>0.63</v>
          </cell>
        </row>
        <row r="25">
          <cell r="A25" t="str">
            <v>KOREA, REPUBLIC OF</v>
          </cell>
          <cell r="D25">
            <v>0.87599999999999989</v>
          </cell>
          <cell r="N25">
            <v>0.91700000000000004</v>
          </cell>
        </row>
        <row r="26">
          <cell r="A26" t="str">
            <v>LITHUANIA, REPUBLIC OF</v>
          </cell>
          <cell r="D26">
            <v>0.72</v>
          </cell>
          <cell r="N26">
            <v>0.8909999999999999</v>
          </cell>
        </row>
        <row r="27">
          <cell r="A27" t="str">
            <v>MEXICO</v>
          </cell>
          <cell r="D27">
            <v>0.82099999999999995</v>
          </cell>
          <cell r="N27">
            <v>0.75599999999999989</v>
          </cell>
        </row>
        <row r="28">
          <cell r="A28" t="str">
            <v>NETHERLANDS</v>
          </cell>
          <cell r="D28">
            <v>0.85299999999999998</v>
          </cell>
          <cell r="N28">
            <v>0.92299999999999993</v>
          </cell>
        </row>
        <row r="29">
          <cell r="A29" t="str">
            <v>PAKISTAN</v>
          </cell>
          <cell r="D29">
            <v>0.47200000000000003</v>
          </cell>
          <cell r="N29">
            <v>0.65900000000000003</v>
          </cell>
        </row>
        <row r="30">
          <cell r="A30" t="str">
            <v>ROMANIA</v>
          </cell>
          <cell r="D30">
            <v>0.90400000000000003</v>
          </cell>
          <cell r="N30">
            <v>0.93599999999999994</v>
          </cell>
        </row>
        <row r="31">
          <cell r="A31" t="str">
            <v>RUSSIAN FEDERATION</v>
          </cell>
          <cell r="D31">
            <v>0.7340000000000001</v>
          </cell>
          <cell r="N31">
            <v>0.81599999999999995</v>
          </cell>
        </row>
        <row r="32">
          <cell r="A32" t="str">
            <v>SLOVAK REPUBLIC</v>
          </cell>
          <cell r="D32">
            <v>0.80400000000000005</v>
          </cell>
          <cell r="N32">
            <v>0.88700000000000001</v>
          </cell>
        </row>
        <row r="33">
          <cell r="A33" t="str">
            <v>SLOVENIA</v>
          </cell>
          <cell r="D33">
            <v>0.85299999999999998</v>
          </cell>
          <cell r="N33">
            <v>0.92900000000000005</v>
          </cell>
        </row>
        <row r="34">
          <cell r="A34" t="str">
            <v>SOUTH AFRICA</v>
          </cell>
          <cell r="D34">
            <v>0.76700000000000002</v>
          </cell>
          <cell r="N34">
            <v>0.80299999999999994</v>
          </cell>
        </row>
        <row r="35">
          <cell r="A35" t="str">
            <v>SPAIN</v>
          </cell>
          <cell r="D35">
            <v>0.84699999999999998</v>
          </cell>
          <cell r="N35">
            <v>0.85699999999999998</v>
          </cell>
        </row>
        <row r="36">
          <cell r="A36" t="str">
            <v>SWEDEN</v>
          </cell>
          <cell r="D36">
            <v>0.80500000000000005</v>
          </cell>
          <cell r="N36">
            <v>0.70900000000000007</v>
          </cell>
        </row>
        <row r="37">
          <cell r="A37" t="str">
            <v>SWITZERLAND</v>
          </cell>
          <cell r="D37">
            <v>0.87599999999999989</v>
          </cell>
          <cell r="N37">
            <v>0.91500000000000004</v>
          </cell>
        </row>
        <row r="38">
          <cell r="A38" t="str">
            <v>UKRAINE</v>
          </cell>
          <cell r="D38">
            <v>0.72</v>
          </cell>
          <cell r="N38">
            <v>0.78</v>
          </cell>
        </row>
        <row r="39">
          <cell r="A39" t="str">
            <v>UNITED KINGDOM</v>
          </cell>
          <cell r="D39">
            <v>0.72</v>
          </cell>
          <cell r="N39">
            <v>0.63</v>
          </cell>
        </row>
        <row r="40">
          <cell r="A40" t="str">
            <v>UNITED STATES OF AMERICA</v>
          </cell>
          <cell r="D40">
            <v>0.79700000000000004</v>
          </cell>
          <cell r="N40">
            <v>0.90900000000000003</v>
          </cell>
        </row>
        <row r="41">
          <cell r="A41" t="str">
            <v>TAIWAN</v>
          </cell>
        </row>
        <row r="42">
          <cell r="A42" t="str">
            <v>WORLD WIDE</v>
          </cell>
          <cell r="D42">
            <v>0.78299999999999992</v>
          </cell>
          <cell r="N42">
            <v>0.81200000000000006</v>
          </cell>
        </row>
        <row r="43">
          <cell r="A43" t="str">
            <v>EUROPE</v>
          </cell>
          <cell r="D43">
            <v>0.78804128440366972</v>
          </cell>
          <cell r="N43">
            <v>0.78749668874172185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aea.org/cgi-bin/db.page.pl/pris.ucldef.htm" TargetMode="External"/><Relationship Id="rId18" Type="http://schemas.openxmlformats.org/officeDocument/2006/relationships/hyperlink" Target="http://www.iaea.org/cgi-bin/db.page.pl/pris.eafdef.htm" TargetMode="External"/><Relationship Id="rId26" Type="http://schemas.openxmlformats.org/officeDocument/2006/relationships/hyperlink" Target="http://www.iaea.org/cgi-bin/db.page.pl/pris.ucfdef.htm" TargetMode="External"/><Relationship Id="rId39" Type="http://schemas.openxmlformats.org/officeDocument/2006/relationships/hyperlink" Target="http://www.iaea.org/cgi-bin/db.page.pl/pris.ucfdef.htm" TargetMode="External"/><Relationship Id="rId21" Type="http://schemas.openxmlformats.org/officeDocument/2006/relationships/hyperlink" Target="http://www.iaea.org/cgi-bin/db.page.pl/pris.eafdef.htm" TargetMode="External"/><Relationship Id="rId34" Type="http://schemas.openxmlformats.org/officeDocument/2006/relationships/hyperlink" Target="http://www.iaea.org/cgi-bin/db.page.pl/pris.ucfdef.htm" TargetMode="External"/><Relationship Id="rId42" Type="http://schemas.openxmlformats.org/officeDocument/2006/relationships/hyperlink" Target="http://www.iaea.org/cgi-bin/db.page.pl/pris.ucldef.htm" TargetMode="External"/><Relationship Id="rId47" Type="http://schemas.openxmlformats.org/officeDocument/2006/relationships/hyperlink" Target="http://www.iaea.org/cgi-bin/db.page.pl/pris.ucldef.htm" TargetMode="External"/><Relationship Id="rId50" Type="http://schemas.openxmlformats.org/officeDocument/2006/relationships/hyperlink" Target="http://www.iaea.org/cgi-bin/db.page.pl/pris.ucldef.htm" TargetMode="External"/><Relationship Id="rId55" Type="http://schemas.openxmlformats.org/officeDocument/2006/relationships/hyperlink" Target="http://www.iaea.org/cgi-bin/db.page.pl/pris.eafdef.htm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://www.iaea.org/cgi-bin/db.page.pl/pris.ucldef.htm" TargetMode="External"/><Relationship Id="rId2" Type="http://schemas.openxmlformats.org/officeDocument/2006/relationships/hyperlink" Target="http://www.iaea.org/cgi-bin/db.page.pl/pris.ucfdef.htm" TargetMode="External"/><Relationship Id="rId16" Type="http://schemas.openxmlformats.org/officeDocument/2006/relationships/hyperlink" Target="http://www.iaea.org/cgi-bin/db.page.pl/pris.eafdef.htm" TargetMode="External"/><Relationship Id="rId20" Type="http://schemas.openxmlformats.org/officeDocument/2006/relationships/hyperlink" Target="http://www.iaea.org/cgi-bin/db.page.pl/pris.ucfdef.htm" TargetMode="External"/><Relationship Id="rId29" Type="http://schemas.openxmlformats.org/officeDocument/2006/relationships/hyperlink" Target="http://www.iaea.org/cgi-bin/db.page.pl/pris.ucfdef.htm" TargetMode="External"/><Relationship Id="rId41" Type="http://schemas.openxmlformats.org/officeDocument/2006/relationships/hyperlink" Target="http://www.iaea.org/cgi-bin/db.page.pl/pris.ucfdef.htm" TargetMode="External"/><Relationship Id="rId54" Type="http://schemas.openxmlformats.org/officeDocument/2006/relationships/hyperlink" Target="http://www.iaea.org/cgi-bin/db.page.pl/pris.eafdef.htm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://www.iaea.org/cgi-bin/db.page.pl/pris.ucfdef.htm" TargetMode="External"/><Relationship Id="rId6" Type="http://schemas.openxmlformats.org/officeDocument/2006/relationships/hyperlink" Target="http://www.iaea.org/cgi-bin/db.page.pl/pris.ucfdef.htm" TargetMode="External"/><Relationship Id="rId11" Type="http://schemas.openxmlformats.org/officeDocument/2006/relationships/hyperlink" Target="http://www.iaea.org/cgi-bin/db.page.pl/pris.ucldef.htm" TargetMode="External"/><Relationship Id="rId24" Type="http://schemas.openxmlformats.org/officeDocument/2006/relationships/hyperlink" Target="http://www.iaea.org/cgi-bin/db.page.pl/pris.ucfdef.htm" TargetMode="External"/><Relationship Id="rId32" Type="http://schemas.openxmlformats.org/officeDocument/2006/relationships/hyperlink" Target="http://www.iaea.org/cgi-bin/db.page.pl/pris.ucldef.htm" TargetMode="External"/><Relationship Id="rId37" Type="http://schemas.openxmlformats.org/officeDocument/2006/relationships/hyperlink" Target="http://www.iaea.org/cgi-bin/db.page.pl/pris.ucfdef.htm" TargetMode="External"/><Relationship Id="rId40" Type="http://schemas.openxmlformats.org/officeDocument/2006/relationships/hyperlink" Target="http://www.iaea.org/cgi-bin/db.page.pl/pris.ucfdef.htm" TargetMode="External"/><Relationship Id="rId45" Type="http://schemas.openxmlformats.org/officeDocument/2006/relationships/hyperlink" Target="http://www.iaea.org/cgi-bin/db.page.pl/pris.ucldef.htm" TargetMode="External"/><Relationship Id="rId53" Type="http://schemas.openxmlformats.org/officeDocument/2006/relationships/hyperlink" Target="http://www.iaea.org/cgi-bin/db.page.pl/pris.ucldef.htm" TargetMode="External"/><Relationship Id="rId58" Type="http://schemas.openxmlformats.org/officeDocument/2006/relationships/hyperlink" Target="http://www.iaea.org/cgi-bin/db.page.pl/pris.eafdef.htm" TargetMode="External"/><Relationship Id="rId5" Type="http://schemas.openxmlformats.org/officeDocument/2006/relationships/hyperlink" Target="http://www.iaea.org/cgi-bin/db.page.pl/pris.ucfdef.htm" TargetMode="External"/><Relationship Id="rId15" Type="http://schemas.openxmlformats.org/officeDocument/2006/relationships/hyperlink" Target="http://www.iaea.org/cgi-bin/db.page.pl/pris.eafdef.htm" TargetMode="External"/><Relationship Id="rId23" Type="http://schemas.openxmlformats.org/officeDocument/2006/relationships/hyperlink" Target="http://www.iaea.org/cgi-bin/db.page.pl/pris.ucfdef.htm" TargetMode="External"/><Relationship Id="rId28" Type="http://schemas.openxmlformats.org/officeDocument/2006/relationships/hyperlink" Target="http://www.iaea.org/cgi-bin/db.page.pl/pris.ucfdef.htm" TargetMode="External"/><Relationship Id="rId36" Type="http://schemas.openxmlformats.org/officeDocument/2006/relationships/hyperlink" Target="http://www.iaea.org/cgi-bin/db.page.pl/pris.ucfdef.htm" TargetMode="External"/><Relationship Id="rId49" Type="http://schemas.openxmlformats.org/officeDocument/2006/relationships/hyperlink" Target="http://www.iaea.org/cgi-bin/db.page.pl/pris.ucldef.htm" TargetMode="External"/><Relationship Id="rId57" Type="http://schemas.openxmlformats.org/officeDocument/2006/relationships/hyperlink" Target="http://www.iaea.org/cgi-bin/db.page.pl/pris.eafdef.htm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iaea.org/cgi-bin/db.page.pl/pris.ucldef.htm" TargetMode="External"/><Relationship Id="rId19" Type="http://schemas.openxmlformats.org/officeDocument/2006/relationships/hyperlink" Target="http://www.iaea.org/cgi-bin/db.page.pl/pris.eafdef.htm" TargetMode="External"/><Relationship Id="rId31" Type="http://schemas.openxmlformats.org/officeDocument/2006/relationships/hyperlink" Target="http://www.iaea.org/cgi-bin/db.page.pl/pris.ucfdef.htm" TargetMode="External"/><Relationship Id="rId44" Type="http://schemas.openxmlformats.org/officeDocument/2006/relationships/hyperlink" Target="http://www.iaea.org/cgi-bin/db.page.pl/pris.ucldef.htm" TargetMode="External"/><Relationship Id="rId52" Type="http://schemas.openxmlformats.org/officeDocument/2006/relationships/hyperlink" Target="http://www.iaea.org/cgi-bin/db.page.pl/pris.ucldef.htm" TargetMode="External"/><Relationship Id="rId60" Type="http://schemas.openxmlformats.org/officeDocument/2006/relationships/hyperlink" Target="http://www.iaea.org/cgi-bin/db.page.pl/pris.eafdef.htm" TargetMode="External"/><Relationship Id="rId4" Type="http://schemas.openxmlformats.org/officeDocument/2006/relationships/hyperlink" Target="http://www.iaea.org/cgi-bin/db.page.pl/pris.ucfdef.htm" TargetMode="External"/><Relationship Id="rId9" Type="http://schemas.openxmlformats.org/officeDocument/2006/relationships/hyperlink" Target="http://www.iaea.org/cgi-bin/db.page.pl/pris.ucldef.htm" TargetMode="External"/><Relationship Id="rId14" Type="http://schemas.openxmlformats.org/officeDocument/2006/relationships/hyperlink" Target="http://www.iaea.org/cgi-bin/db.page.pl/pris.eafdef.htm" TargetMode="External"/><Relationship Id="rId22" Type="http://schemas.openxmlformats.org/officeDocument/2006/relationships/hyperlink" Target="http://www.iaea.org/cgi-bin/db.page.pl/pris.ucfdef.htm" TargetMode="External"/><Relationship Id="rId27" Type="http://schemas.openxmlformats.org/officeDocument/2006/relationships/hyperlink" Target="http://www.iaea.org/cgi-bin/db.page.pl/pris.ucfdef.htm" TargetMode="External"/><Relationship Id="rId30" Type="http://schemas.openxmlformats.org/officeDocument/2006/relationships/hyperlink" Target="http://www.iaea.org/cgi-bin/db.page.pl/pris.ucfdef.htm" TargetMode="External"/><Relationship Id="rId35" Type="http://schemas.openxmlformats.org/officeDocument/2006/relationships/hyperlink" Target="http://www.iaea.org/cgi-bin/db.page.pl/pris.ucfdef.htm" TargetMode="External"/><Relationship Id="rId43" Type="http://schemas.openxmlformats.org/officeDocument/2006/relationships/hyperlink" Target="http://www.iaea.org/cgi-bin/db.page.pl/pris.ucldef.htm" TargetMode="External"/><Relationship Id="rId48" Type="http://schemas.openxmlformats.org/officeDocument/2006/relationships/hyperlink" Target="http://www.iaea.org/cgi-bin/db.page.pl/pris.ucldef.htm" TargetMode="External"/><Relationship Id="rId56" Type="http://schemas.openxmlformats.org/officeDocument/2006/relationships/hyperlink" Target="http://www.iaea.org/cgi-bin/db.page.pl/pris.eafdef.htm" TargetMode="External"/><Relationship Id="rId64" Type="http://schemas.openxmlformats.org/officeDocument/2006/relationships/comments" Target="../comments1.xml"/><Relationship Id="rId8" Type="http://schemas.openxmlformats.org/officeDocument/2006/relationships/hyperlink" Target="http://www.iaea.org/cgi-bin/db.page.pl/pris.ucldef.htm" TargetMode="External"/><Relationship Id="rId51" Type="http://schemas.openxmlformats.org/officeDocument/2006/relationships/hyperlink" Target="http://www.iaea.org/cgi-bin/db.page.pl/pris.ucldef.htm" TargetMode="External"/><Relationship Id="rId3" Type="http://schemas.openxmlformats.org/officeDocument/2006/relationships/hyperlink" Target="http://www.iaea.org/cgi-bin/db.page.pl/pris.ucfdef.htm" TargetMode="External"/><Relationship Id="rId12" Type="http://schemas.openxmlformats.org/officeDocument/2006/relationships/hyperlink" Target="http://www.iaea.org/cgi-bin/db.page.pl/pris.ucldef.htm" TargetMode="External"/><Relationship Id="rId17" Type="http://schemas.openxmlformats.org/officeDocument/2006/relationships/hyperlink" Target="http://www.iaea.org/cgi-bin/db.page.pl/pris.eafdef.htm" TargetMode="External"/><Relationship Id="rId25" Type="http://schemas.openxmlformats.org/officeDocument/2006/relationships/hyperlink" Target="http://www.iaea.org/cgi-bin/db.page.pl/pris.ucfdef.htm" TargetMode="External"/><Relationship Id="rId33" Type="http://schemas.openxmlformats.org/officeDocument/2006/relationships/hyperlink" Target="http://www.iaea.org/cgi-bin/db.page.pl/pris.ucldef.htm" TargetMode="External"/><Relationship Id="rId38" Type="http://schemas.openxmlformats.org/officeDocument/2006/relationships/hyperlink" Target="http://www.iaea.org/cgi-bin/db.page.pl/pris.ucfdef.htm" TargetMode="External"/><Relationship Id="rId46" Type="http://schemas.openxmlformats.org/officeDocument/2006/relationships/hyperlink" Target="http://www.iaea.org/cgi-bin/db.page.pl/pris.eafdef.htm" TargetMode="External"/><Relationship Id="rId59" Type="http://schemas.openxmlformats.org/officeDocument/2006/relationships/hyperlink" Target="http://www.iaea.org/cgi-bin/db.page.pl/pris.eafdef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C83"/>
  <sheetViews>
    <sheetView tabSelected="1" topLeftCell="A73" zoomScale="80" zoomScaleNormal="80" workbookViewId="0">
      <selection activeCell="L97" sqref="L97"/>
    </sheetView>
  </sheetViews>
  <sheetFormatPr defaultRowHeight="12.75"/>
  <cols>
    <col min="1" max="1" width="28.7109375" customWidth="1"/>
    <col min="2" max="2" width="15.7109375" customWidth="1"/>
    <col min="4" max="4" width="15.5703125" customWidth="1"/>
    <col min="5" max="5" width="22.140625" customWidth="1"/>
    <col min="11" max="11" width="10.85546875" bestFit="1" customWidth="1"/>
    <col min="15" max="15" width="20.7109375" customWidth="1"/>
    <col min="19" max="19" width="14" customWidth="1"/>
    <col min="29" max="29" width="24.140625" customWidth="1"/>
    <col min="33" max="33" width="18.85546875" customWidth="1"/>
    <col min="43" max="43" width="24.140625" customWidth="1"/>
    <col min="47" max="47" width="18.85546875" customWidth="1"/>
  </cols>
  <sheetData>
    <row r="1" spans="1:55" ht="18">
      <c r="A1" s="1" t="s">
        <v>0</v>
      </c>
      <c r="B1" s="1"/>
      <c r="C1" s="1"/>
      <c r="D1" s="1"/>
      <c r="E1" s="1"/>
      <c r="F1" s="2"/>
      <c r="G1" s="2"/>
      <c r="H1" s="2"/>
      <c r="I1" s="2"/>
    </row>
    <row r="2" spans="1:55" ht="18">
      <c r="A2" s="1" t="s">
        <v>1</v>
      </c>
      <c r="B2" s="1"/>
      <c r="C2" s="1"/>
      <c r="D2" s="1"/>
      <c r="E2" s="1"/>
      <c r="F2" s="2"/>
      <c r="G2" s="2"/>
      <c r="H2" s="2"/>
      <c r="I2" s="2"/>
    </row>
    <row r="3" spans="1:55" ht="18">
      <c r="A3" s="1" t="s">
        <v>2</v>
      </c>
      <c r="B3" s="1"/>
      <c r="C3" s="1"/>
      <c r="D3" s="1"/>
      <c r="E3" s="1"/>
      <c r="F3" s="2"/>
      <c r="G3" s="2"/>
      <c r="H3" s="2"/>
      <c r="I3" s="2"/>
    </row>
    <row r="4" spans="1:55" ht="18">
      <c r="A4" s="1" t="s">
        <v>3</v>
      </c>
      <c r="B4" s="1"/>
      <c r="C4" s="1"/>
      <c r="D4" s="1"/>
      <c r="E4" s="1"/>
      <c r="F4" s="2"/>
      <c r="G4" s="2"/>
      <c r="H4" s="2"/>
      <c r="I4" s="2"/>
    </row>
    <row r="5" spans="1:55" ht="34.5" customHeight="1">
      <c r="A5" s="3" t="s">
        <v>4</v>
      </c>
      <c r="E5" s="4"/>
      <c r="O5" s="4"/>
      <c r="S5" s="4"/>
      <c r="AC5" s="4"/>
      <c r="AG5" s="4"/>
      <c r="AQ5" s="3" t="s">
        <v>5</v>
      </c>
      <c r="AU5" s="4"/>
    </row>
    <row r="6" spans="1:55" s="6" customFormat="1">
      <c r="A6" s="5" t="s">
        <v>6</v>
      </c>
      <c r="E6" s="5" t="s">
        <v>7</v>
      </c>
      <c r="O6" s="5" t="s">
        <v>8</v>
      </c>
      <c r="S6" s="5" t="s">
        <v>9</v>
      </c>
      <c r="AC6" s="5" t="s">
        <v>10</v>
      </c>
      <c r="AG6" s="5" t="s">
        <v>11</v>
      </c>
      <c r="AQ6" s="5" t="s">
        <v>12</v>
      </c>
      <c r="AU6" s="5" t="s">
        <v>13</v>
      </c>
    </row>
    <row r="7" spans="1:55" ht="33" customHeight="1">
      <c r="A7" s="7" t="s">
        <v>14</v>
      </c>
      <c r="E7" s="7" t="s">
        <v>15</v>
      </c>
      <c r="F7" s="8"/>
      <c r="G7" s="8"/>
      <c r="H7" s="8"/>
      <c r="O7" s="7" t="s">
        <v>14</v>
      </c>
      <c r="S7" s="7" t="s">
        <v>15</v>
      </c>
      <c r="AC7" s="7" t="s">
        <v>14</v>
      </c>
      <c r="AG7" s="7" t="s">
        <v>15</v>
      </c>
      <c r="AQ7" s="7" t="s">
        <v>14</v>
      </c>
      <c r="AU7" s="7" t="s">
        <v>15</v>
      </c>
    </row>
    <row r="8" spans="1:55" ht="15" customHeight="1">
      <c r="A8" s="9"/>
      <c r="B8" s="9"/>
      <c r="C8" s="9"/>
      <c r="D8" s="9"/>
      <c r="E8" s="10" t="s">
        <v>16</v>
      </c>
      <c r="F8" s="11">
        <f>F46</f>
        <v>2008</v>
      </c>
      <c r="G8" s="11"/>
      <c r="H8" s="11">
        <f t="shared" ref="H8" si="0">H46</f>
        <v>2009</v>
      </c>
      <c r="I8" s="11"/>
      <c r="J8" s="11">
        <f t="shared" ref="J8" si="1">J46</f>
        <v>2010</v>
      </c>
      <c r="K8" s="11"/>
      <c r="L8" s="11" t="str">
        <f>L46</f>
        <v>2008-2010</v>
      </c>
      <c r="M8" s="11"/>
      <c r="N8" s="9"/>
      <c r="O8" s="9"/>
      <c r="P8" s="9"/>
      <c r="Q8" s="9"/>
      <c r="R8" s="9"/>
      <c r="S8" s="10" t="s">
        <v>16</v>
      </c>
      <c r="T8" s="11">
        <f>T46</f>
        <v>2008</v>
      </c>
      <c r="U8" s="11"/>
      <c r="V8" s="11">
        <f t="shared" ref="V8" si="2">V46</f>
        <v>2009</v>
      </c>
      <c r="W8" s="11"/>
      <c r="X8" s="11">
        <f t="shared" ref="X8" si="3">X46</f>
        <v>2010</v>
      </c>
      <c r="Y8" s="11"/>
      <c r="Z8" s="11" t="str">
        <f>Z46</f>
        <v>2008-2010</v>
      </c>
      <c r="AA8" s="11"/>
      <c r="AB8" s="9"/>
      <c r="AC8" s="9"/>
      <c r="AD8" s="9"/>
      <c r="AE8" s="9"/>
      <c r="AF8" s="9"/>
      <c r="AG8" s="10" t="s">
        <v>16</v>
      </c>
      <c r="AH8" s="11">
        <f>AH46</f>
        <v>2008</v>
      </c>
      <c r="AI8" s="11"/>
      <c r="AJ8" s="11">
        <f t="shared" ref="AJ8" si="4">AJ46</f>
        <v>2009</v>
      </c>
      <c r="AK8" s="11"/>
      <c r="AL8" s="11">
        <f t="shared" ref="AL8" si="5">AL46</f>
        <v>2010</v>
      </c>
      <c r="AM8" s="11"/>
      <c r="AN8" s="11" t="str">
        <f>AN46</f>
        <v>2008-2010</v>
      </c>
      <c r="AO8" s="11"/>
      <c r="AP8" s="9"/>
      <c r="AQ8" s="9"/>
      <c r="AR8" s="9"/>
      <c r="AS8" s="9"/>
      <c r="AT8" s="9"/>
      <c r="AU8" s="10" t="s">
        <v>16</v>
      </c>
      <c r="AV8" s="11">
        <f>AV46</f>
        <v>0</v>
      </c>
      <c r="AW8" s="11"/>
      <c r="AX8" s="11">
        <f t="shared" ref="AX8" si="6">AX46</f>
        <v>0</v>
      </c>
      <c r="AY8" s="11"/>
      <c r="AZ8" s="11">
        <f t="shared" ref="AZ8" si="7">AZ46</f>
        <v>0</v>
      </c>
      <c r="BA8" s="11"/>
      <c r="BB8" s="11">
        <f>BB46</f>
        <v>0</v>
      </c>
      <c r="BC8" s="11"/>
    </row>
    <row r="9" spans="1:55" ht="64.5">
      <c r="A9" s="12" t="s">
        <v>16</v>
      </c>
      <c r="B9" s="13" t="s">
        <v>17</v>
      </c>
      <c r="C9" s="14" t="s">
        <v>18</v>
      </c>
      <c r="D9" s="9"/>
      <c r="E9" s="10"/>
      <c r="F9" s="15" t="s">
        <v>17</v>
      </c>
      <c r="G9" s="16" t="s">
        <v>18</v>
      </c>
      <c r="H9" s="15" t="s">
        <v>17</v>
      </c>
      <c r="I9" s="16" t="s">
        <v>18</v>
      </c>
      <c r="J9" s="15" t="s">
        <v>17</v>
      </c>
      <c r="K9" s="16" t="s">
        <v>18</v>
      </c>
      <c r="L9" s="15" t="s">
        <v>17</v>
      </c>
      <c r="M9" s="16" t="s">
        <v>18</v>
      </c>
      <c r="N9" s="9"/>
      <c r="O9" s="17" t="s">
        <v>16</v>
      </c>
      <c r="P9" s="15" t="s">
        <v>17</v>
      </c>
      <c r="Q9" s="16" t="s">
        <v>19</v>
      </c>
      <c r="R9" s="9"/>
      <c r="S9" s="10"/>
      <c r="T9" s="15" t="s">
        <v>17</v>
      </c>
      <c r="U9" s="16" t="s">
        <v>19</v>
      </c>
      <c r="V9" s="15" t="s">
        <v>17</v>
      </c>
      <c r="W9" s="16" t="s">
        <v>19</v>
      </c>
      <c r="X9" s="15" t="s">
        <v>17</v>
      </c>
      <c r="Y9" s="16" t="s">
        <v>19</v>
      </c>
      <c r="Z9" s="15" t="s">
        <v>17</v>
      </c>
      <c r="AA9" s="16" t="s">
        <v>19</v>
      </c>
      <c r="AB9" s="9"/>
      <c r="AC9" s="12" t="s">
        <v>16</v>
      </c>
      <c r="AD9" s="13" t="s">
        <v>17</v>
      </c>
      <c r="AE9" s="14" t="s">
        <v>20</v>
      </c>
      <c r="AF9" s="9"/>
      <c r="AG9" s="10"/>
      <c r="AH9" s="15" t="s">
        <v>17</v>
      </c>
      <c r="AI9" s="16" t="s">
        <v>20</v>
      </c>
      <c r="AJ9" s="15" t="s">
        <v>17</v>
      </c>
      <c r="AK9" s="16" t="s">
        <v>20</v>
      </c>
      <c r="AL9" s="15" t="s">
        <v>17</v>
      </c>
      <c r="AM9" s="16" t="s">
        <v>20</v>
      </c>
      <c r="AN9" s="15" t="s">
        <v>17</v>
      </c>
      <c r="AO9" s="16" t="s">
        <v>20</v>
      </c>
      <c r="AP9" s="9"/>
      <c r="AQ9" s="17" t="s">
        <v>16</v>
      </c>
      <c r="AR9" s="15" t="s">
        <v>17</v>
      </c>
      <c r="AS9" s="16" t="s">
        <v>20</v>
      </c>
      <c r="AT9" s="9"/>
      <c r="AU9" s="10"/>
      <c r="AV9" s="15" t="s">
        <v>17</v>
      </c>
      <c r="AW9" s="16" t="s">
        <v>20</v>
      </c>
      <c r="AX9" s="15" t="s">
        <v>17</v>
      </c>
      <c r="AY9" s="16" t="s">
        <v>20</v>
      </c>
      <c r="AZ9" s="15" t="s">
        <v>17</v>
      </c>
      <c r="BA9" s="16" t="s">
        <v>20</v>
      </c>
      <c r="BB9" s="15" t="s">
        <v>17</v>
      </c>
      <c r="BC9" s="16" t="s">
        <v>20</v>
      </c>
    </row>
    <row r="10" spans="1:55">
      <c r="A10" s="18" t="s">
        <v>21</v>
      </c>
      <c r="B10" s="19">
        <f>VLOOKUP($A10,$A$47:$C$82,2,0)</f>
        <v>2</v>
      </c>
      <c r="C10" s="19">
        <f>VLOOKUP($A10,$A$47:$C$82,3,0)</f>
        <v>81.400000000000006</v>
      </c>
      <c r="D10" s="20">
        <f t="shared" ref="D10:D11" si="8">+C10/100</f>
        <v>0.81400000000000006</v>
      </c>
      <c r="E10" s="18" t="s">
        <v>21</v>
      </c>
      <c r="F10" s="19">
        <f t="shared" ref="F10:M25" si="9">VLOOKUP($E10,$E$47:$M$82,F$45,0)</f>
        <v>2</v>
      </c>
      <c r="G10" s="19">
        <f t="shared" si="9"/>
        <v>83.7</v>
      </c>
      <c r="H10" s="19">
        <f t="shared" si="9"/>
        <v>2</v>
      </c>
      <c r="I10" s="19">
        <f t="shared" si="9"/>
        <v>93.1</v>
      </c>
      <c r="J10" s="19">
        <f t="shared" si="9"/>
        <v>2</v>
      </c>
      <c r="K10" s="19">
        <f t="shared" si="9"/>
        <v>82.3</v>
      </c>
      <c r="L10" s="19">
        <f t="shared" si="9"/>
        <v>2</v>
      </c>
      <c r="M10" s="19">
        <f t="shared" si="9"/>
        <v>86.4</v>
      </c>
      <c r="N10" s="9"/>
      <c r="O10" s="18" t="s">
        <v>21</v>
      </c>
      <c r="P10" s="19">
        <f>VLOOKUP($O10,$O$47:$Q$82,P$45,0)</f>
        <v>2</v>
      </c>
      <c r="Q10" s="19">
        <f>VLOOKUP($O10,$O$47:$Q$82,Q$45,0)</f>
        <v>6.1</v>
      </c>
      <c r="R10" s="9"/>
      <c r="S10" s="18" t="s">
        <v>21</v>
      </c>
      <c r="T10" s="19">
        <f>VLOOKUP($S10,$S$47:$AA$82,T$45,0)</f>
        <v>2</v>
      </c>
      <c r="U10" s="19">
        <f t="shared" ref="U10:AA25" si="10">VLOOKUP($S10,$S$47:$AA$82,U$45,0)</f>
        <v>3.8</v>
      </c>
      <c r="V10" s="19">
        <f t="shared" si="10"/>
        <v>2</v>
      </c>
      <c r="W10" s="19">
        <f t="shared" si="10"/>
        <v>0.6</v>
      </c>
      <c r="X10" s="19">
        <f t="shared" si="10"/>
        <v>2</v>
      </c>
      <c r="Y10" s="19">
        <f t="shared" si="10"/>
        <v>4.7</v>
      </c>
      <c r="Z10" s="19">
        <f t="shared" si="10"/>
        <v>2</v>
      </c>
      <c r="AA10" s="19">
        <f t="shared" si="10"/>
        <v>3</v>
      </c>
      <c r="AB10" s="9"/>
      <c r="AC10" s="18" t="s">
        <v>21</v>
      </c>
      <c r="AD10" s="19">
        <f>VLOOKUP($AC10,$AC$47:$AE$82,AD$45,0)</f>
        <v>2</v>
      </c>
      <c r="AE10" s="19">
        <f>VLOOKUP($AC10,$AC$47:$AE$82,AE$45,0)</f>
        <v>80.7</v>
      </c>
      <c r="AF10" s="9"/>
      <c r="AG10" s="18" t="s">
        <v>21</v>
      </c>
      <c r="AH10" s="19">
        <f>VLOOKUP($AG10,$AG$47:$AO$82,AH$45,0)</f>
        <v>2</v>
      </c>
      <c r="AI10" s="19">
        <f t="shared" ref="AI10:AO25" si="11">VLOOKUP($AG10,$AG$47:$AO$82,AI$45,0)</f>
        <v>83.7</v>
      </c>
      <c r="AJ10" s="19">
        <f t="shared" si="11"/>
        <v>2</v>
      </c>
      <c r="AK10" s="19">
        <f t="shared" si="11"/>
        <v>93.1</v>
      </c>
      <c r="AL10" s="19">
        <f t="shared" si="11"/>
        <v>2</v>
      </c>
      <c r="AM10" s="19">
        <f t="shared" si="11"/>
        <v>81.900000000000006</v>
      </c>
      <c r="AN10" s="19">
        <f t="shared" si="11"/>
        <v>2</v>
      </c>
      <c r="AO10" s="19">
        <f t="shared" si="11"/>
        <v>86.3</v>
      </c>
      <c r="AP10" s="9"/>
      <c r="AQ10" s="21" t="s">
        <v>21</v>
      </c>
      <c r="AR10" s="19"/>
      <c r="AS10" s="22"/>
      <c r="AT10" s="9"/>
      <c r="AU10" s="21" t="s">
        <v>21</v>
      </c>
      <c r="AV10" s="19"/>
      <c r="AW10" s="22"/>
      <c r="AX10" s="19"/>
      <c r="AY10" s="22"/>
      <c r="AZ10" s="19"/>
      <c r="BA10" s="22"/>
      <c r="BB10" s="19"/>
      <c r="BC10" s="22"/>
    </row>
    <row r="11" spans="1:55">
      <c r="A11" s="18" t="s">
        <v>22</v>
      </c>
      <c r="B11" s="19">
        <f t="shared" ref="B11:B42" si="12">VLOOKUP($A11,$A$47:$C$82,2,0)</f>
        <v>1</v>
      </c>
      <c r="C11" s="19">
        <f t="shared" ref="C11:C42" si="13">VLOOKUP($A11,$A$47:$C$82,3,0)</f>
        <v>67</v>
      </c>
      <c r="D11" s="20">
        <f t="shared" si="8"/>
        <v>0.67</v>
      </c>
      <c r="E11" s="18" t="s">
        <v>22</v>
      </c>
      <c r="F11" s="19">
        <f t="shared" si="9"/>
        <v>1</v>
      </c>
      <c r="G11" s="19">
        <f t="shared" si="9"/>
        <v>69</v>
      </c>
      <c r="H11" s="19">
        <f t="shared" si="9"/>
        <v>1</v>
      </c>
      <c r="I11" s="19">
        <f t="shared" si="9"/>
        <v>71.3</v>
      </c>
      <c r="J11" s="19">
        <f t="shared" si="9"/>
        <v>1</v>
      </c>
      <c r="K11" s="19">
        <f t="shared" si="9"/>
        <v>71.8</v>
      </c>
      <c r="L11" s="19">
        <f t="shared" si="9"/>
        <v>1</v>
      </c>
      <c r="M11" s="19">
        <f t="shared" si="9"/>
        <v>70.7</v>
      </c>
      <c r="N11" s="9"/>
      <c r="O11" s="18" t="s">
        <v>22</v>
      </c>
      <c r="P11" s="19">
        <f t="shared" ref="P11:Q42" si="14">VLOOKUP($O11,$O$47:$Q$82,P$45,0)</f>
        <v>1</v>
      </c>
      <c r="Q11" s="19">
        <f t="shared" si="14"/>
        <v>2.6</v>
      </c>
      <c r="R11" s="9"/>
      <c r="S11" s="18" t="s">
        <v>22</v>
      </c>
      <c r="T11" s="19">
        <f t="shared" ref="T11:AA41" si="15">VLOOKUP($S11,$S$47:$AA$82,T$45,0)</f>
        <v>1</v>
      </c>
      <c r="U11" s="19">
        <f t="shared" si="10"/>
        <v>2.7</v>
      </c>
      <c r="V11" s="19">
        <f t="shared" si="10"/>
        <v>1</v>
      </c>
      <c r="W11" s="19">
        <f t="shared" si="10"/>
        <v>6.3</v>
      </c>
      <c r="X11" s="19">
        <f t="shared" si="10"/>
        <v>1</v>
      </c>
      <c r="Y11" s="19">
        <f t="shared" si="10"/>
        <v>5.6</v>
      </c>
      <c r="Z11" s="19">
        <f t="shared" si="10"/>
        <v>1</v>
      </c>
      <c r="AA11" s="19">
        <f t="shared" si="10"/>
        <v>4.9000000000000004</v>
      </c>
      <c r="AB11" s="9"/>
      <c r="AC11" s="18" t="s">
        <v>22</v>
      </c>
      <c r="AD11" s="19">
        <f t="shared" ref="AD11:AE41" si="16">VLOOKUP($AC11,$AC$47:$AE$82,AD$45,0)</f>
        <v>1</v>
      </c>
      <c r="AE11" s="19">
        <f t="shared" si="16"/>
        <v>65</v>
      </c>
      <c r="AF11" s="9"/>
      <c r="AG11" s="18" t="s">
        <v>22</v>
      </c>
      <c r="AH11" s="19">
        <f t="shared" ref="AH11:AO40" si="17">VLOOKUP($AG11,$AG$47:$AO$82,AH$45,0)</f>
        <v>1</v>
      </c>
      <c r="AI11" s="19">
        <f t="shared" si="11"/>
        <v>69</v>
      </c>
      <c r="AJ11" s="19">
        <f t="shared" si="11"/>
        <v>1</v>
      </c>
      <c r="AK11" s="19">
        <f t="shared" si="11"/>
        <v>69.900000000000006</v>
      </c>
      <c r="AL11" s="19">
        <f t="shared" si="11"/>
        <v>1</v>
      </c>
      <c r="AM11" s="19">
        <f t="shared" si="11"/>
        <v>69.7</v>
      </c>
      <c r="AN11" s="19">
        <f t="shared" si="11"/>
        <v>1</v>
      </c>
      <c r="AO11" s="19">
        <f t="shared" si="11"/>
        <v>69.5</v>
      </c>
      <c r="AP11" s="9"/>
      <c r="AQ11" s="21" t="s">
        <v>22</v>
      </c>
      <c r="AR11" s="19"/>
      <c r="AS11" s="22"/>
      <c r="AT11" s="9"/>
      <c r="AU11" s="21" t="s">
        <v>22</v>
      </c>
      <c r="AV11" s="19"/>
      <c r="AW11" s="22"/>
      <c r="AX11" s="19"/>
      <c r="AY11" s="22"/>
      <c r="AZ11" s="19"/>
      <c r="BA11" s="22"/>
      <c r="BB11" s="19"/>
      <c r="BC11" s="22"/>
    </row>
    <row r="12" spans="1:55">
      <c r="A12" s="18" t="s">
        <v>23</v>
      </c>
      <c r="B12" s="19">
        <f t="shared" si="12"/>
        <v>8</v>
      </c>
      <c r="C12" s="19">
        <f t="shared" si="13"/>
        <v>86.7</v>
      </c>
      <c r="D12" s="20">
        <f>+C12/100</f>
        <v>0.86699999999999999</v>
      </c>
      <c r="E12" s="18" t="s">
        <v>23</v>
      </c>
      <c r="F12" s="19">
        <f t="shared" si="9"/>
        <v>7</v>
      </c>
      <c r="G12" s="19">
        <f t="shared" si="9"/>
        <v>84.9</v>
      </c>
      <c r="H12" s="19">
        <f t="shared" si="9"/>
        <v>7</v>
      </c>
      <c r="I12" s="19">
        <f t="shared" si="9"/>
        <v>87.6</v>
      </c>
      <c r="J12" s="19">
        <f t="shared" si="9"/>
        <v>7</v>
      </c>
      <c r="K12" s="19">
        <f t="shared" si="9"/>
        <v>88</v>
      </c>
      <c r="L12" s="19">
        <f t="shared" si="9"/>
        <v>7</v>
      </c>
      <c r="M12" s="19">
        <f t="shared" si="9"/>
        <v>86.9</v>
      </c>
      <c r="N12" s="20">
        <f>+M12/100</f>
        <v>0.86900000000000011</v>
      </c>
      <c r="O12" s="18" t="s">
        <v>23</v>
      </c>
      <c r="P12" s="19">
        <f t="shared" si="14"/>
        <v>8</v>
      </c>
      <c r="Q12" s="19">
        <f t="shared" si="14"/>
        <v>3.2</v>
      </c>
      <c r="R12" s="9"/>
      <c r="S12" s="18" t="s">
        <v>23</v>
      </c>
      <c r="T12" s="19">
        <f t="shared" si="15"/>
        <v>7</v>
      </c>
      <c r="U12" s="19">
        <f t="shared" si="10"/>
        <v>4.5999999999999996</v>
      </c>
      <c r="V12" s="19">
        <f t="shared" si="10"/>
        <v>7</v>
      </c>
      <c r="W12" s="19">
        <f t="shared" si="10"/>
        <v>2.9</v>
      </c>
      <c r="X12" s="19">
        <f t="shared" si="10"/>
        <v>7</v>
      </c>
      <c r="Y12" s="19">
        <f t="shared" si="10"/>
        <v>5</v>
      </c>
      <c r="Z12" s="19">
        <f t="shared" si="10"/>
        <v>7</v>
      </c>
      <c r="AA12" s="19">
        <f t="shared" si="10"/>
        <v>4.2</v>
      </c>
      <c r="AB12" s="9"/>
      <c r="AC12" s="18" t="s">
        <v>23</v>
      </c>
      <c r="AD12" s="19">
        <f t="shared" si="16"/>
        <v>8</v>
      </c>
      <c r="AE12" s="19">
        <f t="shared" si="16"/>
        <v>85.4</v>
      </c>
      <c r="AF12" s="9"/>
      <c r="AG12" s="18" t="s">
        <v>23</v>
      </c>
      <c r="AH12" s="19">
        <f t="shared" si="17"/>
        <v>7</v>
      </c>
      <c r="AI12" s="19">
        <f t="shared" si="11"/>
        <v>84.6</v>
      </c>
      <c r="AJ12" s="19">
        <f t="shared" si="11"/>
        <v>7</v>
      </c>
      <c r="AK12" s="19">
        <f t="shared" si="11"/>
        <v>87.3</v>
      </c>
      <c r="AL12" s="19">
        <f t="shared" si="11"/>
        <v>7</v>
      </c>
      <c r="AM12" s="19">
        <f t="shared" si="11"/>
        <v>87.5</v>
      </c>
      <c r="AN12" s="19">
        <f t="shared" si="11"/>
        <v>7</v>
      </c>
      <c r="AO12" s="19">
        <f t="shared" si="11"/>
        <v>86.5</v>
      </c>
      <c r="AP12" s="9"/>
      <c r="AQ12" s="21" t="s">
        <v>23</v>
      </c>
      <c r="AR12" s="19"/>
      <c r="AS12" s="22"/>
      <c r="AT12" s="9"/>
      <c r="AU12" s="21" t="s">
        <v>23</v>
      </c>
      <c r="AV12" s="19"/>
      <c r="AW12" s="22"/>
      <c r="AX12" s="19"/>
      <c r="AY12" s="22"/>
      <c r="AZ12" s="19"/>
      <c r="BA12" s="22"/>
      <c r="BB12" s="19"/>
      <c r="BC12" s="22"/>
    </row>
    <row r="13" spans="1:55">
      <c r="A13" s="18" t="s">
        <v>24</v>
      </c>
      <c r="B13" s="19">
        <f t="shared" si="12"/>
        <v>2</v>
      </c>
      <c r="C13" s="19">
        <f t="shared" si="13"/>
        <v>71.900000000000006</v>
      </c>
      <c r="D13" s="20">
        <f t="shared" ref="D13:D42" si="18">+C13/100</f>
        <v>0.71900000000000008</v>
      </c>
      <c r="E13" s="18" t="s">
        <v>24</v>
      </c>
      <c r="F13" s="19">
        <f t="shared" si="9"/>
        <v>2</v>
      </c>
      <c r="G13" s="19">
        <f t="shared" si="9"/>
        <v>86.9</v>
      </c>
      <c r="H13" s="19">
        <f t="shared" si="9"/>
        <v>2</v>
      </c>
      <c r="I13" s="19">
        <f t="shared" si="9"/>
        <v>81.2</v>
      </c>
      <c r="J13" s="19">
        <f t="shared" si="9"/>
        <v>2</v>
      </c>
      <c r="K13" s="19">
        <f t="shared" si="9"/>
        <v>84.5</v>
      </c>
      <c r="L13" s="19">
        <f t="shared" si="9"/>
        <v>2</v>
      </c>
      <c r="M13" s="19">
        <f t="shared" si="9"/>
        <v>84.1</v>
      </c>
      <c r="N13" s="20">
        <f t="shared" ref="N13:N22" si="19">+M13/100</f>
        <v>0.84099999999999997</v>
      </c>
      <c r="O13" s="18" t="s">
        <v>24</v>
      </c>
      <c r="P13" s="19">
        <f t="shared" si="14"/>
        <v>2</v>
      </c>
      <c r="Q13" s="19">
        <f t="shared" si="14"/>
        <v>11.4</v>
      </c>
      <c r="R13" s="9"/>
      <c r="S13" s="18" t="s">
        <v>24</v>
      </c>
      <c r="T13" s="19">
        <f t="shared" si="15"/>
        <v>2</v>
      </c>
      <c r="U13" s="19">
        <f t="shared" si="10"/>
        <v>3.4</v>
      </c>
      <c r="V13" s="19">
        <f t="shared" si="10"/>
        <v>2</v>
      </c>
      <c r="W13" s="19">
        <f t="shared" si="10"/>
        <v>1.6</v>
      </c>
      <c r="X13" s="19">
        <f t="shared" si="10"/>
        <v>2</v>
      </c>
      <c r="Y13" s="19">
        <f t="shared" si="10"/>
        <v>2.8</v>
      </c>
      <c r="Z13" s="19">
        <f t="shared" si="10"/>
        <v>2</v>
      </c>
      <c r="AA13" s="19">
        <f t="shared" si="10"/>
        <v>2.6</v>
      </c>
      <c r="AB13" s="9"/>
      <c r="AC13" s="18" t="s">
        <v>24</v>
      </c>
      <c r="AD13" s="19">
        <f t="shared" si="16"/>
        <v>2</v>
      </c>
      <c r="AE13" s="19">
        <f t="shared" si="16"/>
        <v>67.400000000000006</v>
      </c>
      <c r="AF13" s="9"/>
      <c r="AG13" s="18" t="s">
        <v>24</v>
      </c>
      <c r="AH13" s="19">
        <f t="shared" si="17"/>
        <v>2</v>
      </c>
      <c r="AI13" s="19">
        <f t="shared" si="11"/>
        <v>86.2</v>
      </c>
      <c r="AJ13" s="19">
        <f t="shared" si="11"/>
        <v>2</v>
      </c>
      <c r="AK13" s="19">
        <f t="shared" si="11"/>
        <v>80.7</v>
      </c>
      <c r="AL13" s="19">
        <f t="shared" si="11"/>
        <v>2</v>
      </c>
      <c r="AM13" s="19">
        <f t="shared" si="11"/>
        <v>84.5</v>
      </c>
      <c r="AN13" s="19">
        <f t="shared" si="11"/>
        <v>2</v>
      </c>
      <c r="AO13" s="19">
        <f t="shared" si="11"/>
        <v>83.8</v>
      </c>
      <c r="AP13" s="9"/>
      <c r="AQ13" s="21" t="s">
        <v>24</v>
      </c>
      <c r="AR13" s="19"/>
      <c r="AS13" s="22"/>
      <c r="AT13" s="9"/>
      <c r="AU13" s="21" t="s">
        <v>24</v>
      </c>
      <c r="AV13" s="19"/>
      <c r="AW13" s="22"/>
      <c r="AX13" s="19"/>
      <c r="AY13" s="22"/>
      <c r="AZ13" s="19"/>
      <c r="BA13" s="22"/>
      <c r="BB13" s="19"/>
      <c r="BC13" s="22"/>
    </row>
    <row r="14" spans="1:55">
      <c r="A14" s="18" t="s">
        <v>25</v>
      </c>
      <c r="B14" s="19">
        <f t="shared" si="12"/>
        <v>6</v>
      </c>
      <c r="C14" s="19">
        <f t="shared" si="13"/>
        <v>73.900000000000006</v>
      </c>
      <c r="D14" s="20">
        <f>+C14/100</f>
        <v>0.7390000000000001</v>
      </c>
      <c r="E14" s="18" t="s">
        <v>25</v>
      </c>
      <c r="F14" s="19">
        <f t="shared" si="9"/>
        <v>2</v>
      </c>
      <c r="G14" s="19">
        <f t="shared" si="9"/>
        <v>88.3</v>
      </c>
      <c r="H14" s="19">
        <f t="shared" si="9"/>
        <v>2</v>
      </c>
      <c r="I14" s="19">
        <f t="shared" si="9"/>
        <v>87.2</v>
      </c>
      <c r="J14" s="19">
        <f t="shared" si="9"/>
        <v>2</v>
      </c>
      <c r="K14" s="19">
        <f t="shared" si="9"/>
        <v>85.1</v>
      </c>
      <c r="L14" s="19">
        <f t="shared" si="9"/>
        <v>2</v>
      </c>
      <c r="M14" s="19">
        <f t="shared" si="9"/>
        <v>86.9</v>
      </c>
      <c r="N14" s="20">
        <f t="shared" si="19"/>
        <v>0.86900000000000011</v>
      </c>
      <c r="O14" s="18" t="s">
        <v>25</v>
      </c>
      <c r="P14" s="19">
        <f t="shared" si="14"/>
        <v>6</v>
      </c>
      <c r="Q14" s="19">
        <f t="shared" si="14"/>
        <v>1.5</v>
      </c>
      <c r="R14" s="9"/>
      <c r="S14" s="18" t="s">
        <v>25</v>
      </c>
      <c r="T14" s="19">
        <f t="shared" si="15"/>
        <v>2</v>
      </c>
      <c r="U14" s="19">
        <f t="shared" si="10"/>
        <v>0.1</v>
      </c>
      <c r="V14" s="19">
        <f t="shared" si="10"/>
        <v>2</v>
      </c>
      <c r="W14" s="19">
        <f t="shared" si="10"/>
        <v>0</v>
      </c>
      <c r="X14" s="19">
        <f t="shared" si="10"/>
        <v>2</v>
      </c>
      <c r="Y14" s="19">
        <f t="shared" si="10"/>
        <v>2.2999999999999998</v>
      </c>
      <c r="Z14" s="19">
        <f t="shared" si="10"/>
        <v>2</v>
      </c>
      <c r="AA14" s="19">
        <f t="shared" si="10"/>
        <v>0.8</v>
      </c>
      <c r="AB14" s="9"/>
      <c r="AC14" s="18" t="s">
        <v>25</v>
      </c>
      <c r="AD14" s="19">
        <f t="shared" si="16"/>
        <v>6</v>
      </c>
      <c r="AE14" s="19">
        <f t="shared" si="16"/>
        <v>70.599999999999994</v>
      </c>
      <c r="AF14" s="9"/>
      <c r="AG14" s="18" t="s">
        <v>25</v>
      </c>
      <c r="AH14" s="19">
        <f t="shared" si="17"/>
        <v>2</v>
      </c>
      <c r="AI14" s="19">
        <f t="shared" si="11"/>
        <v>87.5</v>
      </c>
      <c r="AJ14" s="19">
        <f t="shared" si="11"/>
        <v>2</v>
      </c>
      <c r="AK14" s="19">
        <f t="shared" si="11"/>
        <v>86.7</v>
      </c>
      <c r="AL14" s="19">
        <f t="shared" si="11"/>
        <v>2</v>
      </c>
      <c r="AM14" s="19">
        <f t="shared" si="11"/>
        <v>84.3</v>
      </c>
      <c r="AN14" s="19">
        <f t="shared" si="11"/>
        <v>2</v>
      </c>
      <c r="AO14" s="19">
        <f t="shared" si="11"/>
        <v>86.2</v>
      </c>
      <c r="AP14" s="9"/>
      <c r="AQ14" s="21" t="s">
        <v>25</v>
      </c>
      <c r="AR14" s="19"/>
      <c r="AS14" s="22"/>
      <c r="AT14" s="9"/>
      <c r="AU14" s="21" t="s">
        <v>25</v>
      </c>
      <c r="AV14" s="19"/>
      <c r="AW14" s="22"/>
      <c r="AX14" s="19"/>
      <c r="AY14" s="22"/>
      <c r="AZ14" s="19"/>
      <c r="BA14" s="22"/>
      <c r="BB14" s="19"/>
      <c r="BC14" s="22"/>
    </row>
    <row r="15" spans="1:55">
      <c r="A15" s="18" t="s">
        <v>26</v>
      </c>
      <c r="B15" s="19">
        <f t="shared" si="12"/>
        <v>25</v>
      </c>
      <c r="C15" s="19">
        <f t="shared" si="13"/>
        <v>76.3</v>
      </c>
      <c r="D15" s="20">
        <f t="shared" si="18"/>
        <v>0.76300000000000001</v>
      </c>
      <c r="E15" s="18" t="s">
        <v>26</v>
      </c>
      <c r="F15" s="19">
        <f t="shared" si="9"/>
        <v>18</v>
      </c>
      <c r="G15" s="19">
        <f t="shared" si="9"/>
        <v>80.5</v>
      </c>
      <c r="H15" s="19">
        <f t="shared" si="9"/>
        <v>18</v>
      </c>
      <c r="I15" s="19">
        <f t="shared" si="9"/>
        <v>79.3</v>
      </c>
      <c r="J15" s="19">
        <f t="shared" si="9"/>
        <v>18</v>
      </c>
      <c r="K15" s="19">
        <f t="shared" si="9"/>
        <v>78.099999999999994</v>
      </c>
      <c r="L15" s="19">
        <f t="shared" si="9"/>
        <v>18</v>
      </c>
      <c r="M15" s="19">
        <f t="shared" si="9"/>
        <v>79.3</v>
      </c>
      <c r="N15" s="20">
        <f t="shared" si="19"/>
        <v>0.79299999999999993</v>
      </c>
      <c r="O15" s="18" t="s">
        <v>26</v>
      </c>
      <c r="P15" s="19">
        <f t="shared" si="14"/>
        <v>25</v>
      </c>
      <c r="Q15" s="19">
        <f t="shared" si="14"/>
        <v>13</v>
      </c>
      <c r="R15" s="9"/>
      <c r="S15" s="18" t="s">
        <v>26</v>
      </c>
      <c r="T15" s="19">
        <f t="shared" si="15"/>
        <v>18</v>
      </c>
      <c r="U15" s="19">
        <f t="shared" si="10"/>
        <v>8.9</v>
      </c>
      <c r="V15" s="19">
        <f t="shared" si="10"/>
        <v>18</v>
      </c>
      <c r="W15" s="19">
        <f t="shared" si="10"/>
        <v>6.7</v>
      </c>
      <c r="X15" s="19">
        <f t="shared" si="10"/>
        <v>18</v>
      </c>
      <c r="Y15" s="19">
        <f t="shared" si="10"/>
        <v>6.4</v>
      </c>
      <c r="Z15" s="19">
        <f t="shared" si="10"/>
        <v>18</v>
      </c>
      <c r="AA15" s="19">
        <f t="shared" si="10"/>
        <v>7.3</v>
      </c>
      <c r="AB15" s="9"/>
      <c r="AC15" s="18" t="s">
        <v>26</v>
      </c>
      <c r="AD15" s="19">
        <f t="shared" si="16"/>
        <v>25</v>
      </c>
      <c r="AE15" s="19">
        <f t="shared" si="16"/>
        <v>75.5</v>
      </c>
      <c r="AF15" s="9"/>
      <c r="AG15" s="18" t="s">
        <v>26</v>
      </c>
      <c r="AH15" s="19">
        <f t="shared" si="17"/>
        <v>18</v>
      </c>
      <c r="AI15" s="19">
        <f t="shared" si="11"/>
        <v>80</v>
      </c>
      <c r="AJ15" s="19">
        <f t="shared" si="11"/>
        <v>18</v>
      </c>
      <c r="AK15" s="19">
        <f t="shared" si="11"/>
        <v>78.7</v>
      </c>
      <c r="AL15" s="19">
        <f t="shared" si="11"/>
        <v>18</v>
      </c>
      <c r="AM15" s="19">
        <f t="shared" si="11"/>
        <v>77.599999999999994</v>
      </c>
      <c r="AN15" s="19">
        <f t="shared" si="11"/>
        <v>18</v>
      </c>
      <c r="AO15" s="19">
        <f t="shared" si="11"/>
        <v>78.8</v>
      </c>
      <c r="AP15" s="9"/>
      <c r="AQ15" s="21" t="s">
        <v>26</v>
      </c>
      <c r="AR15" s="19"/>
      <c r="AS15" s="22"/>
      <c r="AT15" s="9"/>
      <c r="AU15" s="21" t="s">
        <v>26</v>
      </c>
      <c r="AV15" s="19"/>
      <c r="AW15" s="22"/>
      <c r="AX15" s="19"/>
      <c r="AY15" s="22"/>
      <c r="AZ15" s="19"/>
      <c r="BA15" s="22"/>
      <c r="BB15" s="19"/>
      <c r="BC15" s="22"/>
    </row>
    <row r="16" spans="1:55">
      <c r="A16" s="18" t="s">
        <v>27</v>
      </c>
      <c r="B16" s="19">
        <f t="shared" si="12"/>
        <v>13</v>
      </c>
      <c r="C16" s="19">
        <f t="shared" si="13"/>
        <v>85.7</v>
      </c>
      <c r="D16" s="20">
        <f t="shared" si="18"/>
        <v>0.85699999999999998</v>
      </c>
      <c r="E16" s="18" t="s">
        <v>27</v>
      </c>
      <c r="F16" s="19">
        <f t="shared" si="9"/>
        <v>11</v>
      </c>
      <c r="G16" s="19">
        <f t="shared" si="9"/>
        <v>86.7</v>
      </c>
      <c r="H16" s="19">
        <f t="shared" si="9"/>
        <v>11</v>
      </c>
      <c r="I16" s="19">
        <f t="shared" si="9"/>
        <v>88.4</v>
      </c>
      <c r="J16" s="19">
        <f t="shared" si="9"/>
        <v>13</v>
      </c>
      <c r="K16" s="19">
        <f t="shared" si="9"/>
        <v>89.1</v>
      </c>
      <c r="L16" s="19">
        <f t="shared" si="9"/>
        <v>13</v>
      </c>
      <c r="M16" s="19">
        <f t="shared" si="9"/>
        <v>88.1</v>
      </c>
      <c r="N16" s="20">
        <f t="shared" si="19"/>
        <v>0.88099999999999989</v>
      </c>
      <c r="O16" s="18" t="s">
        <v>27</v>
      </c>
      <c r="P16" s="19">
        <f t="shared" si="14"/>
        <v>13</v>
      </c>
      <c r="Q16" s="19">
        <f t="shared" si="14"/>
        <v>2.2000000000000002</v>
      </c>
      <c r="R16" s="9"/>
      <c r="S16" s="18" t="s">
        <v>27</v>
      </c>
      <c r="T16" s="19">
        <f t="shared" si="15"/>
        <v>11</v>
      </c>
      <c r="U16" s="19">
        <f t="shared" si="10"/>
        <v>1.1000000000000001</v>
      </c>
      <c r="V16" s="19">
        <f t="shared" si="10"/>
        <v>11</v>
      </c>
      <c r="W16" s="19">
        <f t="shared" si="10"/>
        <v>0.3</v>
      </c>
      <c r="X16" s="19">
        <f t="shared" si="10"/>
        <v>13</v>
      </c>
      <c r="Y16" s="19">
        <f t="shared" si="10"/>
        <v>0.8</v>
      </c>
      <c r="Z16" s="19">
        <f t="shared" si="10"/>
        <v>13</v>
      </c>
      <c r="AA16" s="19">
        <f t="shared" si="10"/>
        <v>0.7</v>
      </c>
      <c r="AB16" s="9"/>
      <c r="AC16" s="18" t="s">
        <v>27</v>
      </c>
      <c r="AD16" s="19">
        <f t="shared" si="16"/>
        <v>13</v>
      </c>
      <c r="AE16" s="19">
        <f t="shared" si="16"/>
        <v>84.4</v>
      </c>
      <c r="AF16" s="9"/>
      <c r="AG16" s="18" t="s">
        <v>27</v>
      </c>
      <c r="AH16" s="19">
        <f t="shared" si="17"/>
        <v>11</v>
      </c>
      <c r="AI16" s="19">
        <f t="shared" si="11"/>
        <v>86.5</v>
      </c>
      <c r="AJ16" s="19">
        <f t="shared" si="11"/>
        <v>11</v>
      </c>
      <c r="AK16" s="19">
        <f t="shared" si="11"/>
        <v>88.4</v>
      </c>
      <c r="AL16" s="19">
        <f t="shared" si="11"/>
        <v>13</v>
      </c>
      <c r="AM16" s="19">
        <f t="shared" si="11"/>
        <v>89</v>
      </c>
      <c r="AN16" s="19">
        <f t="shared" si="11"/>
        <v>13</v>
      </c>
      <c r="AO16" s="19">
        <f t="shared" si="11"/>
        <v>88</v>
      </c>
      <c r="AP16" s="9"/>
      <c r="AQ16" s="21" t="s">
        <v>27</v>
      </c>
      <c r="AR16" s="19"/>
      <c r="AS16" s="22"/>
      <c r="AT16" s="9"/>
      <c r="AU16" s="21" t="s">
        <v>27</v>
      </c>
      <c r="AV16" s="19"/>
      <c r="AW16" s="22"/>
      <c r="AX16" s="19"/>
      <c r="AY16" s="22"/>
      <c r="AZ16" s="19"/>
      <c r="BA16" s="22"/>
      <c r="BB16" s="19"/>
      <c r="BC16" s="22"/>
    </row>
    <row r="17" spans="1:55" ht="25.5">
      <c r="A17" s="18" t="s">
        <v>28</v>
      </c>
      <c r="B17" s="19">
        <f t="shared" si="12"/>
        <v>6</v>
      </c>
      <c r="C17" s="19">
        <f t="shared" si="13"/>
        <v>80.900000000000006</v>
      </c>
      <c r="D17" s="20">
        <f t="shared" si="18"/>
        <v>0.80900000000000005</v>
      </c>
      <c r="E17" s="18" t="s">
        <v>28</v>
      </c>
      <c r="F17" s="19">
        <f t="shared" si="9"/>
        <v>6</v>
      </c>
      <c r="G17" s="19">
        <f t="shared" si="9"/>
        <v>78.3</v>
      </c>
      <c r="H17" s="19">
        <f t="shared" si="9"/>
        <v>6</v>
      </c>
      <c r="I17" s="19">
        <f t="shared" si="9"/>
        <v>80.099999999999994</v>
      </c>
      <c r="J17" s="19">
        <f t="shared" si="9"/>
        <v>6</v>
      </c>
      <c r="K17" s="19">
        <f t="shared" si="9"/>
        <v>82</v>
      </c>
      <c r="L17" s="19">
        <f t="shared" si="9"/>
        <v>6</v>
      </c>
      <c r="M17" s="19">
        <f t="shared" si="9"/>
        <v>80.2</v>
      </c>
      <c r="N17" s="20">
        <f>+M17/100</f>
        <v>0.80200000000000005</v>
      </c>
      <c r="O17" s="18" t="s">
        <v>28</v>
      </c>
      <c r="P17" s="19">
        <f t="shared" si="14"/>
        <v>6</v>
      </c>
      <c r="Q17" s="19">
        <f t="shared" si="14"/>
        <v>3.3</v>
      </c>
      <c r="R17" s="9"/>
      <c r="S17" s="18" t="s">
        <v>28</v>
      </c>
      <c r="T17" s="19">
        <f t="shared" si="15"/>
        <v>6</v>
      </c>
      <c r="U17" s="19">
        <f t="shared" si="10"/>
        <v>7.7</v>
      </c>
      <c r="V17" s="19">
        <f t="shared" si="10"/>
        <v>6</v>
      </c>
      <c r="W17" s="19">
        <f t="shared" si="10"/>
        <v>1.9</v>
      </c>
      <c r="X17" s="19">
        <f t="shared" si="10"/>
        <v>6</v>
      </c>
      <c r="Y17" s="19">
        <f t="shared" si="10"/>
        <v>2.9</v>
      </c>
      <c r="Z17" s="19">
        <f t="shared" si="10"/>
        <v>6</v>
      </c>
      <c r="AA17" s="19">
        <f t="shared" si="10"/>
        <v>4.0999999999999996</v>
      </c>
      <c r="AB17" s="9"/>
      <c r="AC17" s="18" t="s">
        <v>28</v>
      </c>
      <c r="AD17" s="19">
        <f t="shared" si="16"/>
        <v>6</v>
      </c>
      <c r="AE17" s="19">
        <f t="shared" si="16"/>
        <v>80.099999999999994</v>
      </c>
      <c r="AF17" s="9"/>
      <c r="AG17" s="18" t="s">
        <v>28</v>
      </c>
      <c r="AH17" s="19">
        <f t="shared" si="17"/>
        <v>6</v>
      </c>
      <c r="AI17" s="19">
        <f t="shared" si="11"/>
        <v>78</v>
      </c>
      <c r="AJ17" s="19">
        <f t="shared" si="11"/>
        <v>6</v>
      </c>
      <c r="AK17" s="19">
        <f t="shared" si="11"/>
        <v>79.599999999999994</v>
      </c>
      <c r="AL17" s="19">
        <f t="shared" si="11"/>
        <v>6</v>
      </c>
      <c r="AM17" s="19">
        <f t="shared" si="11"/>
        <v>81.599999999999994</v>
      </c>
      <c r="AN17" s="19">
        <f t="shared" si="11"/>
        <v>6</v>
      </c>
      <c r="AO17" s="19">
        <f t="shared" si="11"/>
        <v>79.7</v>
      </c>
      <c r="AP17" s="9"/>
      <c r="AQ17" s="21" t="s">
        <v>28</v>
      </c>
      <c r="AR17" s="19"/>
      <c r="AS17" s="22"/>
      <c r="AT17" s="9"/>
      <c r="AU17" s="21" t="s">
        <v>28</v>
      </c>
      <c r="AV17" s="19"/>
      <c r="AW17" s="22"/>
      <c r="AX17" s="19"/>
      <c r="AY17" s="22"/>
      <c r="AZ17" s="19"/>
      <c r="BA17" s="22"/>
      <c r="BB17" s="19"/>
      <c r="BC17" s="22"/>
    </row>
    <row r="18" spans="1:55">
      <c r="A18" s="18" t="s">
        <v>29</v>
      </c>
      <c r="B18" s="19">
        <f t="shared" si="12"/>
        <v>4</v>
      </c>
      <c r="C18" s="19">
        <f t="shared" si="13"/>
        <v>91.6</v>
      </c>
      <c r="D18" s="20">
        <f t="shared" si="18"/>
        <v>0.91599999999999993</v>
      </c>
      <c r="E18" s="18" t="s">
        <v>29</v>
      </c>
      <c r="F18" s="19">
        <f t="shared" si="9"/>
        <v>4</v>
      </c>
      <c r="G18" s="19">
        <f t="shared" si="9"/>
        <v>93.1</v>
      </c>
      <c r="H18" s="19">
        <f t="shared" si="9"/>
        <v>4</v>
      </c>
      <c r="I18" s="19">
        <f t="shared" si="9"/>
        <v>95.7</v>
      </c>
      <c r="J18" s="19">
        <f t="shared" si="9"/>
        <v>4</v>
      </c>
      <c r="K18" s="19">
        <f t="shared" si="9"/>
        <v>92.5</v>
      </c>
      <c r="L18" s="19">
        <f t="shared" si="9"/>
        <v>4</v>
      </c>
      <c r="M18" s="19">
        <f t="shared" si="9"/>
        <v>93.7</v>
      </c>
      <c r="N18" s="20">
        <f t="shared" si="19"/>
        <v>0.93700000000000006</v>
      </c>
      <c r="O18" s="18" t="s">
        <v>29</v>
      </c>
      <c r="P18" s="19">
        <f t="shared" si="14"/>
        <v>4</v>
      </c>
      <c r="Q18" s="19">
        <f t="shared" si="14"/>
        <v>1.7</v>
      </c>
      <c r="R18" s="9"/>
      <c r="S18" s="18" t="s">
        <v>29</v>
      </c>
      <c r="T18" s="19">
        <f t="shared" si="15"/>
        <v>4</v>
      </c>
      <c r="U18" s="19">
        <f t="shared" si="10"/>
        <v>1.6</v>
      </c>
      <c r="V18" s="19">
        <f t="shared" si="10"/>
        <v>4</v>
      </c>
      <c r="W18" s="19">
        <f t="shared" si="10"/>
        <v>0.3</v>
      </c>
      <c r="X18" s="19">
        <f t="shared" si="10"/>
        <v>4</v>
      </c>
      <c r="Y18" s="19">
        <f t="shared" si="10"/>
        <v>1</v>
      </c>
      <c r="Z18" s="19">
        <f t="shared" si="10"/>
        <v>4</v>
      </c>
      <c r="AA18" s="19">
        <f t="shared" si="10"/>
        <v>1</v>
      </c>
      <c r="AB18" s="9"/>
      <c r="AC18" s="18" t="s">
        <v>29</v>
      </c>
      <c r="AD18" s="19">
        <f t="shared" si="16"/>
        <v>4</v>
      </c>
      <c r="AE18" s="19">
        <f t="shared" si="16"/>
        <v>91.1</v>
      </c>
      <c r="AF18" s="9"/>
      <c r="AG18" s="18" t="s">
        <v>29</v>
      </c>
      <c r="AH18" s="19">
        <f t="shared" si="17"/>
        <v>4</v>
      </c>
      <c r="AI18" s="19">
        <f t="shared" si="11"/>
        <v>92.5</v>
      </c>
      <c r="AJ18" s="19">
        <f t="shared" si="11"/>
        <v>4</v>
      </c>
      <c r="AK18" s="19">
        <f t="shared" si="11"/>
        <v>95.2</v>
      </c>
      <c r="AL18" s="19">
        <f t="shared" si="11"/>
        <v>4</v>
      </c>
      <c r="AM18" s="19">
        <f t="shared" si="11"/>
        <v>91.9</v>
      </c>
      <c r="AN18" s="19">
        <f t="shared" si="11"/>
        <v>4</v>
      </c>
      <c r="AO18" s="19">
        <f t="shared" si="11"/>
        <v>93.2</v>
      </c>
      <c r="AP18" s="9"/>
      <c r="AQ18" s="21" t="s">
        <v>29</v>
      </c>
      <c r="AR18" s="19"/>
      <c r="AS18" s="22"/>
      <c r="AT18" s="9"/>
      <c r="AU18" s="21" t="s">
        <v>29</v>
      </c>
      <c r="AV18" s="19"/>
      <c r="AW18" s="22"/>
      <c r="AX18" s="19"/>
      <c r="AY18" s="22"/>
      <c r="AZ18" s="19"/>
      <c r="BA18" s="22"/>
      <c r="BB18" s="19"/>
      <c r="BC18" s="22"/>
    </row>
    <row r="19" spans="1:55">
      <c r="A19" s="18" t="s">
        <v>30</v>
      </c>
      <c r="B19" s="19">
        <f t="shared" si="12"/>
        <v>69</v>
      </c>
      <c r="C19" s="19">
        <f t="shared" si="13"/>
        <v>78.099999999999994</v>
      </c>
      <c r="D19" s="20">
        <f t="shared" si="18"/>
        <v>0.78099999999999992</v>
      </c>
      <c r="E19" s="18" t="s">
        <v>30</v>
      </c>
      <c r="F19" s="19">
        <f t="shared" si="9"/>
        <v>59</v>
      </c>
      <c r="G19" s="19">
        <f t="shared" si="9"/>
        <v>79.099999999999994</v>
      </c>
      <c r="H19" s="19">
        <f t="shared" si="9"/>
        <v>59</v>
      </c>
      <c r="I19" s="19">
        <f t="shared" si="9"/>
        <v>77.900000000000006</v>
      </c>
      <c r="J19" s="19">
        <f t="shared" si="9"/>
        <v>59</v>
      </c>
      <c r="K19" s="19">
        <f t="shared" si="9"/>
        <v>78.5</v>
      </c>
      <c r="L19" s="19">
        <f t="shared" si="9"/>
        <v>59</v>
      </c>
      <c r="M19" s="19">
        <f t="shared" si="9"/>
        <v>78.5</v>
      </c>
      <c r="N19" s="20">
        <f t="shared" si="19"/>
        <v>0.78500000000000003</v>
      </c>
      <c r="O19" s="18" t="s">
        <v>30</v>
      </c>
      <c r="P19" s="19">
        <f t="shared" si="14"/>
        <v>69</v>
      </c>
      <c r="Q19" s="19">
        <f t="shared" si="14"/>
        <v>8.1999999999999993</v>
      </c>
      <c r="R19" s="9"/>
      <c r="S19" s="18" t="s">
        <v>30</v>
      </c>
      <c r="T19" s="19">
        <f t="shared" si="15"/>
        <v>59</v>
      </c>
      <c r="U19" s="19">
        <f t="shared" si="10"/>
        <v>9.4</v>
      </c>
      <c r="V19" s="19">
        <f t="shared" si="10"/>
        <v>59</v>
      </c>
      <c r="W19" s="19">
        <f t="shared" si="10"/>
        <v>10.5</v>
      </c>
      <c r="X19" s="19">
        <f t="shared" si="10"/>
        <v>59</v>
      </c>
      <c r="Y19" s="19">
        <f t="shared" si="10"/>
        <v>10</v>
      </c>
      <c r="Z19" s="19">
        <f t="shared" si="10"/>
        <v>59</v>
      </c>
      <c r="AA19" s="19">
        <f t="shared" si="10"/>
        <v>10</v>
      </c>
      <c r="AB19" s="9"/>
      <c r="AC19" s="18" t="s">
        <v>30</v>
      </c>
      <c r="AD19" s="19">
        <f t="shared" si="16"/>
        <v>69</v>
      </c>
      <c r="AE19" s="19">
        <f t="shared" si="16"/>
        <v>76.2</v>
      </c>
      <c r="AF19" s="9"/>
      <c r="AG19" s="18" t="s">
        <v>30</v>
      </c>
      <c r="AH19" s="19">
        <f t="shared" si="17"/>
        <v>59</v>
      </c>
      <c r="AI19" s="19">
        <f t="shared" si="11"/>
        <v>77.599999999999994</v>
      </c>
      <c r="AJ19" s="19">
        <f t="shared" si="11"/>
        <v>59</v>
      </c>
      <c r="AK19" s="19">
        <f t="shared" si="11"/>
        <v>72.900000000000006</v>
      </c>
      <c r="AL19" s="19">
        <f t="shared" si="11"/>
        <v>59</v>
      </c>
      <c r="AM19" s="19">
        <f t="shared" si="11"/>
        <v>76.400000000000006</v>
      </c>
      <c r="AN19" s="19">
        <f t="shared" si="11"/>
        <v>59</v>
      </c>
      <c r="AO19" s="19">
        <f t="shared" si="11"/>
        <v>75.599999999999994</v>
      </c>
      <c r="AP19" s="9"/>
      <c r="AQ19" s="21" t="s">
        <v>30</v>
      </c>
      <c r="AR19" s="19"/>
      <c r="AS19" s="22"/>
      <c r="AT19" s="9"/>
      <c r="AU19" s="21" t="s">
        <v>30</v>
      </c>
      <c r="AV19" s="19"/>
      <c r="AW19" s="22"/>
      <c r="AX19" s="19"/>
      <c r="AY19" s="22"/>
      <c r="AZ19" s="19"/>
      <c r="BA19" s="22"/>
      <c r="BB19" s="19"/>
      <c r="BC19" s="22"/>
    </row>
    <row r="20" spans="1:55">
      <c r="A20" s="18" t="s">
        <v>31</v>
      </c>
      <c r="B20" s="19">
        <f t="shared" si="12"/>
        <v>30</v>
      </c>
      <c r="C20" s="19">
        <f t="shared" si="13"/>
        <v>82.5</v>
      </c>
      <c r="D20" s="20">
        <f t="shared" si="18"/>
        <v>0.82499999999999996</v>
      </c>
      <c r="E20" s="18" t="s">
        <v>31</v>
      </c>
      <c r="F20" s="19">
        <f t="shared" si="9"/>
        <v>17</v>
      </c>
      <c r="G20" s="19">
        <f t="shared" si="9"/>
        <v>80.900000000000006</v>
      </c>
      <c r="H20" s="19">
        <f t="shared" si="9"/>
        <v>17</v>
      </c>
      <c r="I20" s="19">
        <f t="shared" si="9"/>
        <v>74.2</v>
      </c>
      <c r="J20" s="19">
        <f t="shared" si="9"/>
        <v>17</v>
      </c>
      <c r="K20" s="19">
        <f t="shared" si="9"/>
        <v>77.5</v>
      </c>
      <c r="L20" s="19">
        <f t="shared" si="9"/>
        <v>17</v>
      </c>
      <c r="M20" s="19">
        <f t="shared" si="9"/>
        <v>77.5</v>
      </c>
      <c r="N20" s="20">
        <f t="shared" si="19"/>
        <v>0.77500000000000002</v>
      </c>
      <c r="O20" s="18" t="s">
        <v>31</v>
      </c>
      <c r="P20" s="19">
        <f t="shared" si="14"/>
        <v>30</v>
      </c>
      <c r="Q20" s="19">
        <f t="shared" si="14"/>
        <v>5.3</v>
      </c>
      <c r="R20" s="9"/>
      <c r="S20" s="18" t="s">
        <v>31</v>
      </c>
      <c r="T20" s="19">
        <f t="shared" si="15"/>
        <v>17</v>
      </c>
      <c r="U20" s="19">
        <f t="shared" si="10"/>
        <v>12.4</v>
      </c>
      <c r="V20" s="19">
        <f t="shared" si="10"/>
        <v>17</v>
      </c>
      <c r="W20" s="19">
        <f t="shared" si="10"/>
        <v>11.3</v>
      </c>
      <c r="X20" s="19">
        <f t="shared" si="10"/>
        <v>17</v>
      </c>
      <c r="Y20" s="19">
        <f t="shared" si="10"/>
        <v>11.7</v>
      </c>
      <c r="Z20" s="19">
        <f t="shared" si="10"/>
        <v>17</v>
      </c>
      <c r="AA20" s="19">
        <f t="shared" si="10"/>
        <v>11.8</v>
      </c>
      <c r="AB20" s="9"/>
      <c r="AC20" s="18" t="s">
        <v>31</v>
      </c>
      <c r="AD20" s="19">
        <f t="shared" si="16"/>
        <v>30</v>
      </c>
      <c r="AE20" s="19">
        <f t="shared" si="16"/>
        <v>82.1</v>
      </c>
      <c r="AF20" s="9"/>
      <c r="AG20" s="18" t="s">
        <v>31</v>
      </c>
      <c r="AH20" s="19">
        <f t="shared" si="17"/>
        <v>17</v>
      </c>
      <c r="AI20" s="19">
        <f t="shared" si="11"/>
        <v>79.900000000000006</v>
      </c>
      <c r="AJ20" s="19">
        <f t="shared" si="11"/>
        <v>17</v>
      </c>
      <c r="AK20" s="19">
        <f t="shared" si="11"/>
        <v>73.599999999999994</v>
      </c>
      <c r="AL20" s="19">
        <f t="shared" si="11"/>
        <v>17</v>
      </c>
      <c r="AM20" s="19">
        <f t="shared" si="11"/>
        <v>76.7</v>
      </c>
      <c r="AN20" s="19">
        <f t="shared" si="11"/>
        <v>17</v>
      </c>
      <c r="AO20" s="19">
        <f t="shared" si="11"/>
        <v>76.7</v>
      </c>
      <c r="AP20" s="9"/>
      <c r="AQ20" s="21" t="s">
        <v>31</v>
      </c>
      <c r="AR20" s="19"/>
      <c r="AS20" s="22"/>
      <c r="AT20" s="9"/>
      <c r="AU20" s="21" t="s">
        <v>31</v>
      </c>
      <c r="AV20" s="19"/>
      <c r="AW20" s="22"/>
      <c r="AX20" s="19"/>
      <c r="AY20" s="22"/>
      <c r="AZ20" s="19"/>
      <c r="BA20" s="22"/>
      <c r="BB20" s="19"/>
      <c r="BC20" s="22"/>
    </row>
    <row r="21" spans="1:55" ht="12.75" customHeight="1">
      <c r="A21" s="18" t="s">
        <v>32</v>
      </c>
      <c r="B21" s="19">
        <f t="shared" si="12"/>
        <v>4</v>
      </c>
      <c r="C21" s="19">
        <f t="shared" si="13"/>
        <v>85</v>
      </c>
      <c r="D21" s="20">
        <f t="shared" si="18"/>
        <v>0.85</v>
      </c>
      <c r="E21" s="18" t="s">
        <v>32</v>
      </c>
      <c r="F21" s="19">
        <f t="shared" si="9"/>
        <v>4</v>
      </c>
      <c r="G21" s="19">
        <f t="shared" si="9"/>
        <v>86.1</v>
      </c>
      <c r="H21" s="19">
        <f t="shared" si="9"/>
        <v>4</v>
      </c>
      <c r="I21" s="19">
        <f t="shared" si="9"/>
        <v>87.7</v>
      </c>
      <c r="J21" s="19">
        <f t="shared" si="9"/>
        <v>4</v>
      </c>
      <c r="K21" s="19">
        <f t="shared" si="9"/>
        <v>88.6</v>
      </c>
      <c r="L21" s="19">
        <f t="shared" si="9"/>
        <v>4</v>
      </c>
      <c r="M21" s="19">
        <f t="shared" si="9"/>
        <v>87.5</v>
      </c>
      <c r="N21" s="20">
        <f t="shared" si="19"/>
        <v>0.875</v>
      </c>
      <c r="O21" s="18" t="s">
        <v>32</v>
      </c>
      <c r="P21" s="19">
        <f t="shared" si="14"/>
        <v>4</v>
      </c>
      <c r="Q21" s="19">
        <f t="shared" si="14"/>
        <v>3.3</v>
      </c>
      <c r="R21" s="9"/>
      <c r="S21" s="18" t="s">
        <v>32</v>
      </c>
      <c r="T21" s="19">
        <f t="shared" si="15"/>
        <v>4</v>
      </c>
      <c r="U21" s="19">
        <f t="shared" si="10"/>
        <v>2.2999999999999998</v>
      </c>
      <c r="V21" s="19">
        <f t="shared" si="10"/>
        <v>4</v>
      </c>
      <c r="W21" s="19">
        <f t="shared" si="10"/>
        <v>1.4</v>
      </c>
      <c r="X21" s="19">
        <f t="shared" si="10"/>
        <v>4</v>
      </c>
      <c r="Y21" s="19">
        <f t="shared" si="10"/>
        <v>1.4</v>
      </c>
      <c r="Z21" s="19">
        <f t="shared" si="10"/>
        <v>4</v>
      </c>
      <c r="AA21" s="19">
        <f t="shared" si="10"/>
        <v>1.7</v>
      </c>
      <c r="AB21" s="9"/>
      <c r="AC21" s="18" t="s">
        <v>32</v>
      </c>
      <c r="AD21" s="19">
        <f t="shared" si="16"/>
        <v>4</v>
      </c>
      <c r="AE21" s="19">
        <f t="shared" si="16"/>
        <v>84.8</v>
      </c>
      <c r="AF21" s="9"/>
      <c r="AG21" s="18" t="s">
        <v>32</v>
      </c>
      <c r="AH21" s="19">
        <f t="shared" si="17"/>
        <v>4</v>
      </c>
      <c r="AI21" s="19">
        <f t="shared" si="11"/>
        <v>86.1</v>
      </c>
      <c r="AJ21" s="19">
        <f t="shared" si="11"/>
        <v>4</v>
      </c>
      <c r="AK21" s="19">
        <f t="shared" si="11"/>
        <v>87.7</v>
      </c>
      <c r="AL21" s="19">
        <f t="shared" si="11"/>
        <v>4</v>
      </c>
      <c r="AM21" s="19">
        <f t="shared" si="11"/>
        <v>88.6</v>
      </c>
      <c r="AN21" s="19">
        <f t="shared" si="11"/>
        <v>4</v>
      </c>
      <c r="AO21" s="19">
        <f t="shared" si="11"/>
        <v>87.5</v>
      </c>
      <c r="AP21" s="9"/>
      <c r="AQ21" s="21" t="s">
        <v>32</v>
      </c>
      <c r="AR21" s="19"/>
      <c r="AS21" s="22"/>
      <c r="AT21" s="9"/>
      <c r="AU21" s="21" t="s">
        <v>32</v>
      </c>
      <c r="AV21" s="19"/>
      <c r="AW21" s="22"/>
      <c r="AX21" s="19"/>
      <c r="AY21" s="22"/>
      <c r="AZ21" s="19"/>
      <c r="BA21" s="22"/>
      <c r="BB21" s="19"/>
      <c r="BC21" s="22"/>
    </row>
    <row r="22" spans="1:55" ht="12.75" customHeight="1">
      <c r="A22" s="18" t="s">
        <v>33</v>
      </c>
      <c r="B22" s="19">
        <f t="shared" si="12"/>
        <v>19</v>
      </c>
      <c r="C22" s="19">
        <f t="shared" si="13"/>
        <v>67.400000000000006</v>
      </c>
      <c r="D22" s="20">
        <f t="shared" si="18"/>
        <v>0.67400000000000004</v>
      </c>
      <c r="E22" s="18" t="s">
        <v>33</v>
      </c>
      <c r="F22" s="19">
        <f t="shared" si="9"/>
        <v>17</v>
      </c>
      <c r="G22" s="19">
        <f t="shared" si="9"/>
        <v>73.7</v>
      </c>
      <c r="H22" s="19">
        <f t="shared" si="9"/>
        <v>17</v>
      </c>
      <c r="I22" s="19">
        <f t="shared" si="9"/>
        <v>73.7</v>
      </c>
      <c r="J22" s="19">
        <f t="shared" si="9"/>
        <v>19</v>
      </c>
      <c r="K22" s="19">
        <f t="shared" si="9"/>
        <v>78.8</v>
      </c>
      <c r="L22" s="19">
        <f t="shared" si="9"/>
        <v>19</v>
      </c>
      <c r="M22" s="19">
        <f t="shared" si="9"/>
        <v>75.5</v>
      </c>
      <c r="N22" s="20">
        <f t="shared" si="19"/>
        <v>0.755</v>
      </c>
      <c r="O22" s="18" t="s">
        <v>33</v>
      </c>
      <c r="P22" s="19">
        <f t="shared" si="14"/>
        <v>19</v>
      </c>
      <c r="Q22" s="19">
        <f t="shared" si="14"/>
        <v>13.7</v>
      </c>
      <c r="R22" s="9"/>
      <c r="S22" s="18" t="s">
        <v>33</v>
      </c>
      <c r="T22" s="19">
        <f t="shared" si="15"/>
        <v>17</v>
      </c>
      <c r="U22" s="19">
        <f t="shared" si="10"/>
        <v>5.6</v>
      </c>
      <c r="V22" s="19">
        <f t="shared" si="10"/>
        <v>17</v>
      </c>
      <c r="W22" s="19">
        <f t="shared" si="10"/>
        <v>3.8</v>
      </c>
      <c r="X22" s="19">
        <f t="shared" si="10"/>
        <v>19</v>
      </c>
      <c r="Y22" s="19">
        <f t="shared" si="10"/>
        <v>6.6</v>
      </c>
      <c r="Z22" s="19">
        <f t="shared" si="10"/>
        <v>19</v>
      </c>
      <c r="AA22" s="19">
        <f t="shared" si="10"/>
        <v>5.4</v>
      </c>
      <c r="AB22" s="9"/>
      <c r="AC22" s="18" t="s">
        <v>33</v>
      </c>
      <c r="AD22" s="19">
        <f t="shared" si="16"/>
        <v>19</v>
      </c>
      <c r="AE22" s="19">
        <f t="shared" si="16"/>
        <v>58</v>
      </c>
      <c r="AF22" s="9"/>
      <c r="AG22" s="18" t="s">
        <v>33</v>
      </c>
      <c r="AH22" s="19">
        <f t="shared" si="17"/>
        <v>17</v>
      </c>
      <c r="AI22" s="19">
        <f t="shared" si="11"/>
        <v>43.6</v>
      </c>
      <c r="AJ22" s="19">
        <f t="shared" si="11"/>
        <v>17</v>
      </c>
      <c r="AK22" s="19">
        <f t="shared" si="11"/>
        <v>47.7</v>
      </c>
      <c r="AL22" s="19">
        <f t="shared" si="11"/>
        <v>19</v>
      </c>
      <c r="AM22" s="19">
        <f t="shared" si="11"/>
        <v>57.5</v>
      </c>
      <c r="AN22" s="19">
        <f t="shared" si="11"/>
        <v>19</v>
      </c>
      <c r="AO22" s="19">
        <f t="shared" si="11"/>
        <v>49.8</v>
      </c>
      <c r="AP22" s="9"/>
      <c r="AQ22" s="21" t="s">
        <v>33</v>
      </c>
      <c r="AR22" s="19"/>
      <c r="AS22" s="22"/>
      <c r="AT22" s="9"/>
      <c r="AU22" s="21" t="s">
        <v>33</v>
      </c>
      <c r="AV22" s="19"/>
      <c r="AW22" s="22"/>
      <c r="AX22" s="19"/>
      <c r="AY22" s="22"/>
      <c r="AZ22" s="19"/>
      <c r="BA22" s="22"/>
      <c r="BB22" s="19"/>
      <c r="BC22" s="22"/>
    </row>
    <row r="23" spans="1:55">
      <c r="A23" s="18" t="s">
        <v>34</v>
      </c>
      <c r="B23" s="19">
        <f t="shared" si="12"/>
        <v>4</v>
      </c>
      <c r="C23" s="19">
        <f t="shared" si="13"/>
        <v>67.900000000000006</v>
      </c>
      <c r="D23" s="20">
        <f t="shared" si="18"/>
        <v>0.67900000000000005</v>
      </c>
      <c r="E23" s="18" t="s">
        <v>34</v>
      </c>
      <c r="F23" s="19" t="e">
        <f t="shared" si="9"/>
        <v>#N/A</v>
      </c>
      <c r="G23" s="19" t="e">
        <f t="shared" si="9"/>
        <v>#N/A</v>
      </c>
      <c r="H23" s="19" t="e">
        <f t="shared" si="9"/>
        <v>#N/A</v>
      </c>
      <c r="I23" s="19" t="e">
        <f t="shared" si="9"/>
        <v>#N/A</v>
      </c>
      <c r="J23" s="19" t="e">
        <f t="shared" si="9"/>
        <v>#N/A</v>
      </c>
      <c r="K23" s="19" t="e">
        <f t="shared" si="9"/>
        <v>#N/A</v>
      </c>
      <c r="L23" s="19" t="e">
        <f t="shared" si="9"/>
        <v>#N/A</v>
      </c>
      <c r="M23" s="19" t="e">
        <f t="shared" si="9"/>
        <v>#N/A</v>
      </c>
      <c r="N23" s="9"/>
      <c r="O23" s="18" t="s">
        <v>34</v>
      </c>
      <c r="P23" s="19">
        <f t="shared" si="14"/>
        <v>4</v>
      </c>
      <c r="Q23" s="19">
        <f t="shared" si="14"/>
        <v>7.2</v>
      </c>
      <c r="R23" s="9"/>
      <c r="S23" s="18" t="s">
        <v>34</v>
      </c>
      <c r="T23" s="19" t="e">
        <f t="shared" si="15"/>
        <v>#N/A</v>
      </c>
      <c r="U23" s="19" t="e">
        <f t="shared" si="10"/>
        <v>#N/A</v>
      </c>
      <c r="V23" s="19" t="e">
        <f t="shared" si="10"/>
        <v>#N/A</v>
      </c>
      <c r="W23" s="19" t="e">
        <f t="shared" si="10"/>
        <v>#N/A</v>
      </c>
      <c r="X23" s="19" t="e">
        <f t="shared" si="10"/>
        <v>#N/A</v>
      </c>
      <c r="Y23" s="19" t="e">
        <f t="shared" si="10"/>
        <v>#N/A</v>
      </c>
      <c r="Z23" s="19" t="e">
        <f t="shared" si="10"/>
        <v>#N/A</v>
      </c>
      <c r="AA23" s="19" t="e">
        <f t="shared" si="10"/>
        <v>#N/A</v>
      </c>
      <c r="AB23" s="9"/>
      <c r="AC23" s="18" t="s">
        <v>34</v>
      </c>
      <c r="AD23" s="19">
        <f t="shared" si="16"/>
        <v>4</v>
      </c>
      <c r="AE23" s="19">
        <f t="shared" si="16"/>
        <v>45.6</v>
      </c>
      <c r="AF23" s="9"/>
      <c r="AG23" s="18" t="s">
        <v>34</v>
      </c>
      <c r="AH23" s="19" t="e">
        <f t="shared" si="17"/>
        <v>#N/A</v>
      </c>
      <c r="AI23" s="19" t="e">
        <f t="shared" si="11"/>
        <v>#N/A</v>
      </c>
      <c r="AJ23" s="19" t="e">
        <f t="shared" si="11"/>
        <v>#N/A</v>
      </c>
      <c r="AK23" s="19" t="e">
        <f t="shared" si="11"/>
        <v>#N/A</v>
      </c>
      <c r="AL23" s="19" t="e">
        <f t="shared" si="11"/>
        <v>#N/A</v>
      </c>
      <c r="AM23" s="19" t="e">
        <f t="shared" si="11"/>
        <v>#N/A</v>
      </c>
      <c r="AN23" s="19" t="e">
        <f t="shared" si="11"/>
        <v>#N/A</v>
      </c>
      <c r="AO23" s="19" t="e">
        <f t="shared" si="11"/>
        <v>#N/A</v>
      </c>
      <c r="AP23" s="9"/>
      <c r="AQ23" s="21" t="s">
        <v>34</v>
      </c>
      <c r="AR23" s="19"/>
      <c r="AS23" s="22"/>
      <c r="AT23" s="9"/>
      <c r="AU23" s="21" t="s">
        <v>34</v>
      </c>
      <c r="AV23" s="19"/>
      <c r="AW23" s="22"/>
      <c r="AX23" s="19"/>
      <c r="AY23" s="22"/>
      <c r="AZ23" s="19"/>
      <c r="BA23" s="22"/>
      <c r="BB23" s="19"/>
      <c r="BC23" s="22"/>
    </row>
    <row r="24" spans="1:55">
      <c r="A24" s="18" t="s">
        <v>35</v>
      </c>
      <c r="B24" s="19">
        <f t="shared" si="12"/>
        <v>58</v>
      </c>
      <c r="C24" s="19">
        <f t="shared" si="13"/>
        <v>71.900000000000006</v>
      </c>
      <c r="D24" s="20">
        <f t="shared" si="18"/>
        <v>0.71900000000000008</v>
      </c>
      <c r="E24" s="18" t="s">
        <v>35</v>
      </c>
      <c r="F24" s="19">
        <f t="shared" si="9"/>
        <v>55</v>
      </c>
      <c r="G24" s="19">
        <f t="shared" si="9"/>
        <v>57.1</v>
      </c>
      <c r="H24" s="19">
        <f t="shared" si="9"/>
        <v>55</v>
      </c>
      <c r="I24" s="19">
        <f t="shared" si="9"/>
        <v>64.599999999999994</v>
      </c>
      <c r="J24" s="19">
        <f t="shared" si="9"/>
        <v>54</v>
      </c>
      <c r="K24" s="19">
        <f t="shared" si="9"/>
        <v>67.5</v>
      </c>
      <c r="L24" s="19">
        <f t="shared" si="9"/>
        <v>56</v>
      </c>
      <c r="M24" s="19">
        <f t="shared" si="9"/>
        <v>63</v>
      </c>
      <c r="N24" s="20">
        <f t="shared" ref="N24:N40" si="20">+M24/100</f>
        <v>0.63</v>
      </c>
      <c r="O24" s="18" t="s">
        <v>35</v>
      </c>
      <c r="P24" s="19">
        <f t="shared" si="14"/>
        <v>58</v>
      </c>
      <c r="Q24" s="19">
        <f t="shared" si="14"/>
        <v>4.7</v>
      </c>
      <c r="R24" s="9"/>
      <c r="S24" s="18" t="s">
        <v>35</v>
      </c>
      <c r="T24" s="19">
        <f t="shared" si="15"/>
        <v>55</v>
      </c>
      <c r="U24" s="19">
        <f t="shared" si="10"/>
        <v>4</v>
      </c>
      <c r="V24" s="19">
        <f t="shared" si="10"/>
        <v>55</v>
      </c>
      <c r="W24" s="19">
        <f t="shared" si="10"/>
        <v>4.5999999999999996</v>
      </c>
      <c r="X24" s="19">
        <f t="shared" si="10"/>
        <v>54</v>
      </c>
      <c r="Y24" s="19">
        <f t="shared" si="10"/>
        <v>6.5</v>
      </c>
      <c r="Z24" s="19">
        <f t="shared" si="10"/>
        <v>56</v>
      </c>
      <c r="AA24" s="19">
        <f t="shared" si="10"/>
        <v>5</v>
      </c>
      <c r="AB24" s="9"/>
      <c r="AC24" s="18" t="s">
        <v>35</v>
      </c>
      <c r="AD24" s="19">
        <f t="shared" si="16"/>
        <v>58</v>
      </c>
      <c r="AE24" s="19">
        <f t="shared" si="16"/>
        <v>71.5</v>
      </c>
      <c r="AF24" s="9"/>
      <c r="AG24" s="18" t="s">
        <v>35</v>
      </c>
      <c r="AH24" s="19">
        <f t="shared" si="17"/>
        <v>55</v>
      </c>
      <c r="AI24" s="19">
        <f t="shared" si="11"/>
        <v>57</v>
      </c>
      <c r="AJ24" s="19">
        <f t="shared" si="11"/>
        <v>55</v>
      </c>
      <c r="AK24" s="19">
        <f t="shared" si="11"/>
        <v>63.3</v>
      </c>
      <c r="AL24" s="19">
        <f t="shared" si="11"/>
        <v>54</v>
      </c>
      <c r="AM24" s="19">
        <f t="shared" si="11"/>
        <v>66.900000000000006</v>
      </c>
      <c r="AN24" s="19">
        <f t="shared" si="11"/>
        <v>56</v>
      </c>
      <c r="AO24" s="19">
        <f t="shared" si="11"/>
        <v>62.4</v>
      </c>
      <c r="AP24" s="9"/>
      <c r="AQ24" s="21" t="s">
        <v>35</v>
      </c>
      <c r="AR24" s="19"/>
      <c r="AS24" s="22"/>
      <c r="AT24" s="9"/>
      <c r="AU24" s="21" t="s">
        <v>35</v>
      </c>
      <c r="AV24" s="19"/>
      <c r="AW24" s="22"/>
      <c r="AX24" s="19"/>
      <c r="AY24" s="22"/>
      <c r="AZ24" s="19"/>
      <c r="BA24" s="22"/>
      <c r="BB24" s="19"/>
      <c r="BC24" s="22"/>
    </row>
    <row r="25" spans="1:55" ht="25.5">
      <c r="A25" s="18" t="s">
        <v>36</v>
      </c>
      <c r="B25" s="19">
        <f t="shared" si="12"/>
        <v>20</v>
      </c>
      <c r="C25" s="19">
        <f t="shared" si="13"/>
        <v>87.6</v>
      </c>
      <c r="D25" s="20">
        <f t="shared" si="18"/>
        <v>0.87599999999999989</v>
      </c>
      <c r="E25" s="18" t="s">
        <v>36</v>
      </c>
      <c r="F25" s="19">
        <f t="shared" si="9"/>
        <v>20</v>
      </c>
      <c r="G25" s="19">
        <f t="shared" si="9"/>
        <v>93.3</v>
      </c>
      <c r="H25" s="19">
        <f t="shared" si="9"/>
        <v>20</v>
      </c>
      <c r="I25" s="19">
        <f t="shared" si="9"/>
        <v>91.1</v>
      </c>
      <c r="J25" s="19">
        <f t="shared" si="9"/>
        <v>20</v>
      </c>
      <c r="K25" s="19">
        <f t="shared" si="9"/>
        <v>90.7</v>
      </c>
      <c r="L25" s="19">
        <f t="shared" si="9"/>
        <v>20</v>
      </c>
      <c r="M25" s="19">
        <f t="shared" si="9"/>
        <v>91.7</v>
      </c>
      <c r="N25" s="20">
        <f t="shared" si="20"/>
        <v>0.91700000000000004</v>
      </c>
      <c r="O25" s="18" t="s">
        <v>36</v>
      </c>
      <c r="P25" s="19">
        <f t="shared" si="14"/>
        <v>20</v>
      </c>
      <c r="Q25" s="19">
        <f t="shared" si="14"/>
        <v>1.1000000000000001</v>
      </c>
      <c r="R25" s="9"/>
      <c r="S25" s="18" t="s">
        <v>36</v>
      </c>
      <c r="T25" s="19">
        <f t="shared" si="15"/>
        <v>20</v>
      </c>
      <c r="U25" s="19">
        <f t="shared" si="10"/>
        <v>0.3</v>
      </c>
      <c r="V25" s="19">
        <f t="shared" si="10"/>
        <v>20</v>
      </c>
      <c r="W25" s="19">
        <f t="shared" si="10"/>
        <v>0.5</v>
      </c>
      <c r="X25" s="19">
        <f t="shared" si="10"/>
        <v>20</v>
      </c>
      <c r="Y25" s="19">
        <f t="shared" si="10"/>
        <v>0</v>
      </c>
      <c r="Z25" s="19">
        <f t="shared" si="10"/>
        <v>20</v>
      </c>
      <c r="AA25" s="19">
        <f t="shared" si="10"/>
        <v>0.3</v>
      </c>
      <c r="AB25" s="9"/>
      <c r="AC25" s="18" t="s">
        <v>36</v>
      </c>
      <c r="AD25" s="19">
        <f t="shared" si="16"/>
        <v>20</v>
      </c>
      <c r="AE25" s="19">
        <f t="shared" si="16"/>
        <v>87.5</v>
      </c>
      <c r="AF25" s="9"/>
      <c r="AG25" s="18" t="s">
        <v>36</v>
      </c>
      <c r="AH25" s="19">
        <f t="shared" si="17"/>
        <v>20</v>
      </c>
      <c r="AI25" s="19">
        <f t="shared" si="11"/>
        <v>93.2</v>
      </c>
      <c r="AJ25" s="19">
        <f t="shared" si="11"/>
        <v>20</v>
      </c>
      <c r="AK25" s="19">
        <f t="shared" si="11"/>
        <v>91.1</v>
      </c>
      <c r="AL25" s="19">
        <f t="shared" si="11"/>
        <v>20</v>
      </c>
      <c r="AM25" s="19">
        <f t="shared" si="11"/>
        <v>90.6</v>
      </c>
      <c r="AN25" s="19">
        <f t="shared" si="11"/>
        <v>20</v>
      </c>
      <c r="AO25" s="19">
        <f t="shared" si="11"/>
        <v>91.6</v>
      </c>
      <c r="AP25" s="9"/>
      <c r="AQ25" s="21" t="s">
        <v>36</v>
      </c>
      <c r="AR25" s="19"/>
      <c r="AS25" s="22"/>
      <c r="AT25" s="9"/>
      <c r="AU25" s="21" t="s">
        <v>36</v>
      </c>
      <c r="AV25" s="19"/>
      <c r="AW25" s="22"/>
      <c r="AX25" s="19"/>
      <c r="AY25" s="22"/>
      <c r="AZ25" s="19"/>
      <c r="BA25" s="22"/>
      <c r="BB25" s="19"/>
      <c r="BC25" s="22"/>
    </row>
    <row r="26" spans="1:55" ht="25.5">
      <c r="A26" s="18" t="s">
        <v>37</v>
      </c>
      <c r="B26" s="19">
        <f t="shared" si="12"/>
        <v>2</v>
      </c>
      <c r="C26" s="19">
        <f t="shared" si="13"/>
        <v>72</v>
      </c>
      <c r="D26" s="20">
        <f t="shared" si="18"/>
        <v>0.72</v>
      </c>
      <c r="E26" s="18" t="s">
        <v>37</v>
      </c>
      <c r="F26" s="19">
        <f t="shared" ref="F26:M56" si="21">VLOOKUP($E26,$E$47:$M$82,F$45,0)</f>
        <v>1</v>
      </c>
      <c r="G26" s="19">
        <f t="shared" si="21"/>
        <v>84.5</v>
      </c>
      <c r="H26" s="19">
        <f t="shared" si="21"/>
        <v>1</v>
      </c>
      <c r="I26" s="19">
        <f t="shared" si="21"/>
        <v>93.9</v>
      </c>
      <c r="J26" s="19">
        <f t="shared" si="21"/>
        <v>0</v>
      </c>
      <c r="K26" s="19">
        <f t="shared" si="21"/>
        <v>0</v>
      </c>
      <c r="L26" s="19">
        <f t="shared" si="21"/>
        <v>1</v>
      </c>
      <c r="M26" s="19">
        <f t="shared" si="21"/>
        <v>89.1</v>
      </c>
      <c r="N26" s="20">
        <f t="shared" si="20"/>
        <v>0.8909999999999999</v>
      </c>
      <c r="O26" s="18" t="s">
        <v>37</v>
      </c>
      <c r="P26" s="19">
        <f t="shared" si="14"/>
        <v>2</v>
      </c>
      <c r="Q26" s="19">
        <f t="shared" si="14"/>
        <v>5.6</v>
      </c>
      <c r="R26" s="9"/>
      <c r="S26" s="18" t="s">
        <v>37</v>
      </c>
      <c r="T26" s="19">
        <f t="shared" si="15"/>
        <v>1</v>
      </c>
      <c r="U26" s="19">
        <f t="shared" si="15"/>
        <v>0.7</v>
      </c>
      <c r="V26" s="19">
        <f t="shared" si="15"/>
        <v>1</v>
      </c>
      <c r="W26" s="19">
        <f t="shared" si="15"/>
        <v>6.1</v>
      </c>
      <c r="X26" s="19">
        <f t="shared" si="15"/>
        <v>0</v>
      </c>
      <c r="Y26" s="19">
        <f t="shared" si="15"/>
        <v>0</v>
      </c>
      <c r="Z26" s="19">
        <f t="shared" si="15"/>
        <v>1</v>
      </c>
      <c r="AA26" s="19">
        <f t="shared" si="15"/>
        <v>3.4</v>
      </c>
      <c r="AB26" s="9"/>
      <c r="AC26" s="18" t="s">
        <v>37</v>
      </c>
      <c r="AD26" s="19">
        <f t="shared" si="16"/>
        <v>2</v>
      </c>
      <c r="AE26" s="19">
        <f t="shared" si="16"/>
        <v>62.4</v>
      </c>
      <c r="AF26" s="9"/>
      <c r="AG26" s="18" t="s">
        <v>37</v>
      </c>
      <c r="AH26" s="19">
        <f t="shared" si="17"/>
        <v>1</v>
      </c>
      <c r="AI26" s="19">
        <f t="shared" si="17"/>
        <v>84.5</v>
      </c>
      <c r="AJ26" s="19">
        <f t="shared" si="17"/>
        <v>1</v>
      </c>
      <c r="AK26" s="19">
        <f t="shared" si="17"/>
        <v>93.9</v>
      </c>
      <c r="AL26" s="19">
        <f t="shared" si="17"/>
        <v>0</v>
      </c>
      <c r="AM26" s="19">
        <f t="shared" si="17"/>
        <v>0</v>
      </c>
      <c r="AN26" s="19">
        <f t="shared" si="17"/>
        <v>1</v>
      </c>
      <c r="AO26" s="19">
        <f t="shared" si="17"/>
        <v>89.1</v>
      </c>
      <c r="AP26" s="9"/>
      <c r="AQ26" s="21" t="s">
        <v>37</v>
      </c>
      <c r="AR26" s="19"/>
      <c r="AS26" s="22"/>
      <c r="AT26" s="9"/>
      <c r="AU26" s="21" t="s">
        <v>37</v>
      </c>
      <c r="AV26" s="19"/>
      <c r="AW26" s="22"/>
      <c r="AX26" s="19"/>
      <c r="AY26" s="22"/>
      <c r="AZ26" s="19"/>
      <c r="BA26" s="22"/>
      <c r="BB26" s="19"/>
      <c r="BC26" s="22"/>
    </row>
    <row r="27" spans="1:55" ht="12.75" customHeight="1">
      <c r="A27" s="18" t="s">
        <v>38</v>
      </c>
      <c r="B27" s="19">
        <f t="shared" si="12"/>
        <v>2</v>
      </c>
      <c r="C27" s="19">
        <f t="shared" si="13"/>
        <v>82.1</v>
      </c>
      <c r="D27" s="20">
        <f t="shared" si="18"/>
        <v>0.82099999999999995</v>
      </c>
      <c r="E27" s="18" t="s">
        <v>38</v>
      </c>
      <c r="F27" s="19">
        <f t="shared" si="21"/>
        <v>2</v>
      </c>
      <c r="G27" s="19">
        <f t="shared" si="21"/>
        <v>83.3</v>
      </c>
      <c r="H27" s="19">
        <f t="shared" si="21"/>
        <v>2</v>
      </c>
      <c r="I27" s="19">
        <f t="shared" si="21"/>
        <v>88.7</v>
      </c>
      <c r="J27" s="19">
        <f t="shared" si="21"/>
        <v>2</v>
      </c>
      <c r="K27" s="19">
        <f t="shared" si="21"/>
        <v>54.7</v>
      </c>
      <c r="L27" s="19">
        <f t="shared" si="21"/>
        <v>2</v>
      </c>
      <c r="M27" s="19">
        <f t="shared" si="21"/>
        <v>75.599999999999994</v>
      </c>
      <c r="N27" s="20">
        <f t="shared" si="20"/>
        <v>0.75599999999999989</v>
      </c>
      <c r="O27" s="18" t="s">
        <v>38</v>
      </c>
      <c r="P27" s="19">
        <f t="shared" si="14"/>
        <v>2</v>
      </c>
      <c r="Q27" s="19">
        <f t="shared" si="14"/>
        <v>6.5</v>
      </c>
      <c r="R27" s="9"/>
      <c r="S27" s="18" t="s">
        <v>38</v>
      </c>
      <c r="T27" s="19">
        <f t="shared" si="15"/>
        <v>2</v>
      </c>
      <c r="U27" s="19">
        <f t="shared" si="15"/>
        <v>9.1</v>
      </c>
      <c r="V27" s="19">
        <f t="shared" si="15"/>
        <v>2</v>
      </c>
      <c r="W27" s="19">
        <f t="shared" si="15"/>
        <v>3</v>
      </c>
      <c r="X27" s="19">
        <f t="shared" si="15"/>
        <v>2</v>
      </c>
      <c r="Y27" s="19">
        <f t="shared" si="15"/>
        <v>19</v>
      </c>
      <c r="Z27" s="19">
        <f t="shared" si="15"/>
        <v>2</v>
      </c>
      <c r="AA27" s="19">
        <f t="shared" si="15"/>
        <v>10.3</v>
      </c>
      <c r="AB27" s="9"/>
      <c r="AC27" s="18" t="s">
        <v>38</v>
      </c>
      <c r="AD27" s="19">
        <f t="shared" si="16"/>
        <v>2</v>
      </c>
      <c r="AE27" s="19">
        <f t="shared" si="16"/>
        <v>81.400000000000006</v>
      </c>
      <c r="AF27" s="9"/>
      <c r="AG27" s="18" t="s">
        <v>38</v>
      </c>
      <c r="AH27" s="19">
        <f t="shared" si="17"/>
        <v>2</v>
      </c>
      <c r="AI27" s="19">
        <f t="shared" si="17"/>
        <v>83.1</v>
      </c>
      <c r="AJ27" s="19">
        <f t="shared" si="17"/>
        <v>2</v>
      </c>
      <c r="AK27" s="19">
        <f t="shared" si="17"/>
        <v>88.5</v>
      </c>
      <c r="AL27" s="19">
        <f t="shared" si="17"/>
        <v>2</v>
      </c>
      <c r="AM27" s="19">
        <f t="shared" si="17"/>
        <v>53.5</v>
      </c>
      <c r="AN27" s="19">
        <f t="shared" si="17"/>
        <v>2</v>
      </c>
      <c r="AO27" s="19">
        <f t="shared" si="17"/>
        <v>75</v>
      </c>
      <c r="AP27" s="9"/>
      <c r="AQ27" s="21" t="s">
        <v>38</v>
      </c>
      <c r="AR27" s="19"/>
      <c r="AS27" s="22"/>
      <c r="AT27" s="9"/>
      <c r="AU27" s="21" t="s">
        <v>38</v>
      </c>
      <c r="AV27" s="19"/>
      <c r="AW27" s="22"/>
      <c r="AX27" s="19"/>
      <c r="AY27" s="22"/>
      <c r="AZ27" s="19"/>
      <c r="BA27" s="22"/>
      <c r="BB27" s="19"/>
      <c r="BC27" s="22"/>
    </row>
    <row r="28" spans="1:55" ht="25.5">
      <c r="A28" s="18" t="s">
        <v>39</v>
      </c>
      <c r="B28" s="19">
        <f t="shared" si="12"/>
        <v>2</v>
      </c>
      <c r="C28" s="19">
        <f t="shared" si="13"/>
        <v>85.3</v>
      </c>
      <c r="D28" s="20">
        <f t="shared" si="18"/>
        <v>0.85299999999999998</v>
      </c>
      <c r="E28" s="18" t="s">
        <v>39</v>
      </c>
      <c r="F28" s="19">
        <f t="shared" si="21"/>
        <v>1</v>
      </c>
      <c r="G28" s="19">
        <f t="shared" si="21"/>
        <v>92.6</v>
      </c>
      <c r="H28" s="19">
        <f t="shared" si="21"/>
        <v>1</v>
      </c>
      <c r="I28" s="19">
        <f t="shared" si="21"/>
        <v>95.1</v>
      </c>
      <c r="J28" s="19">
        <f t="shared" si="21"/>
        <v>1</v>
      </c>
      <c r="K28" s="19">
        <f t="shared" si="21"/>
        <v>89.1</v>
      </c>
      <c r="L28" s="19">
        <f t="shared" si="21"/>
        <v>1</v>
      </c>
      <c r="M28" s="19">
        <f t="shared" si="21"/>
        <v>92.3</v>
      </c>
      <c r="N28" s="20">
        <f t="shared" si="20"/>
        <v>0.92299999999999993</v>
      </c>
      <c r="O28" s="18" t="s">
        <v>39</v>
      </c>
      <c r="P28" s="19">
        <f t="shared" si="14"/>
        <v>2</v>
      </c>
      <c r="Q28" s="19">
        <f t="shared" si="14"/>
        <v>3.4</v>
      </c>
      <c r="R28" s="9"/>
      <c r="S28" s="18" t="s">
        <v>39</v>
      </c>
      <c r="T28" s="19">
        <f t="shared" si="15"/>
        <v>1</v>
      </c>
      <c r="U28" s="19">
        <f t="shared" si="15"/>
        <v>4.0999999999999996</v>
      </c>
      <c r="V28" s="19">
        <f t="shared" si="15"/>
        <v>1</v>
      </c>
      <c r="W28" s="19">
        <f t="shared" si="15"/>
        <v>0.9</v>
      </c>
      <c r="X28" s="19">
        <f t="shared" si="15"/>
        <v>1</v>
      </c>
      <c r="Y28" s="19">
        <f t="shared" si="15"/>
        <v>2.6</v>
      </c>
      <c r="Z28" s="19">
        <f t="shared" si="15"/>
        <v>1</v>
      </c>
      <c r="AA28" s="19">
        <f t="shared" si="15"/>
        <v>2.5</v>
      </c>
      <c r="AB28" s="9"/>
      <c r="AC28" s="18" t="s">
        <v>39</v>
      </c>
      <c r="AD28" s="19">
        <f t="shared" si="16"/>
        <v>2</v>
      </c>
      <c r="AE28" s="19">
        <f t="shared" si="16"/>
        <v>84.9</v>
      </c>
      <c r="AF28" s="9"/>
      <c r="AG28" s="18" t="s">
        <v>39</v>
      </c>
      <c r="AH28" s="19">
        <f t="shared" si="17"/>
        <v>1</v>
      </c>
      <c r="AI28" s="19">
        <f t="shared" si="17"/>
        <v>92.6</v>
      </c>
      <c r="AJ28" s="19">
        <f t="shared" si="17"/>
        <v>1</v>
      </c>
      <c r="AK28" s="19">
        <f t="shared" si="17"/>
        <v>95.1</v>
      </c>
      <c r="AL28" s="19">
        <f t="shared" si="17"/>
        <v>1</v>
      </c>
      <c r="AM28" s="19">
        <f t="shared" si="17"/>
        <v>88.9</v>
      </c>
      <c r="AN28" s="19">
        <f t="shared" si="17"/>
        <v>1</v>
      </c>
      <c r="AO28" s="19">
        <f t="shared" si="17"/>
        <v>92.2</v>
      </c>
      <c r="AP28" s="9"/>
      <c r="AQ28" s="21" t="s">
        <v>39</v>
      </c>
      <c r="AR28" s="19"/>
      <c r="AS28" s="22"/>
      <c r="AT28" s="9"/>
      <c r="AU28" s="21" t="s">
        <v>39</v>
      </c>
      <c r="AV28" s="19"/>
      <c r="AW28" s="22"/>
      <c r="AX28" s="19"/>
      <c r="AY28" s="22"/>
      <c r="AZ28" s="19"/>
      <c r="BA28" s="22"/>
      <c r="BB28" s="19"/>
      <c r="BC28" s="22"/>
    </row>
    <row r="29" spans="1:55">
      <c r="A29" s="18" t="s">
        <v>40</v>
      </c>
      <c r="B29" s="19">
        <f t="shared" si="12"/>
        <v>2</v>
      </c>
      <c r="C29" s="19">
        <f t="shared" si="13"/>
        <v>47.2</v>
      </c>
      <c r="D29" s="20">
        <f t="shared" si="18"/>
        <v>0.47200000000000003</v>
      </c>
      <c r="E29" s="18" t="s">
        <v>40</v>
      </c>
      <c r="F29" s="19">
        <f t="shared" si="21"/>
        <v>2</v>
      </c>
      <c r="G29" s="19">
        <f t="shared" si="21"/>
        <v>55.6</v>
      </c>
      <c r="H29" s="19">
        <f t="shared" si="21"/>
        <v>2</v>
      </c>
      <c r="I29" s="19">
        <f t="shared" si="21"/>
        <v>72.5</v>
      </c>
      <c r="J29" s="19">
        <f t="shared" si="21"/>
        <v>2</v>
      </c>
      <c r="K29" s="19">
        <f t="shared" si="21"/>
        <v>69.7</v>
      </c>
      <c r="L29" s="19">
        <f t="shared" si="21"/>
        <v>2</v>
      </c>
      <c r="M29" s="19">
        <f t="shared" si="21"/>
        <v>65.900000000000006</v>
      </c>
      <c r="N29" s="20">
        <f t="shared" si="20"/>
        <v>0.65900000000000003</v>
      </c>
      <c r="O29" s="18" t="s">
        <v>40</v>
      </c>
      <c r="P29" s="19">
        <f t="shared" si="14"/>
        <v>2</v>
      </c>
      <c r="Q29" s="19">
        <f t="shared" si="14"/>
        <v>21.4</v>
      </c>
      <c r="R29" s="9"/>
      <c r="S29" s="18" t="s">
        <v>40</v>
      </c>
      <c r="T29" s="19">
        <f t="shared" si="15"/>
        <v>2</v>
      </c>
      <c r="U29" s="19">
        <f t="shared" si="15"/>
        <v>4.9000000000000004</v>
      </c>
      <c r="V29" s="19">
        <f t="shared" si="15"/>
        <v>2</v>
      </c>
      <c r="W29" s="19">
        <f t="shared" si="15"/>
        <v>12.1</v>
      </c>
      <c r="X29" s="19">
        <f t="shared" si="15"/>
        <v>2</v>
      </c>
      <c r="Y29" s="19">
        <f t="shared" si="15"/>
        <v>6.1</v>
      </c>
      <c r="Z29" s="19">
        <f t="shared" si="15"/>
        <v>2</v>
      </c>
      <c r="AA29" s="19">
        <f t="shared" si="15"/>
        <v>7.7</v>
      </c>
      <c r="AB29" s="9"/>
      <c r="AC29" s="18" t="s">
        <v>40</v>
      </c>
      <c r="AD29" s="19">
        <f t="shared" si="16"/>
        <v>2</v>
      </c>
      <c r="AE29" s="19">
        <f t="shared" si="16"/>
        <v>46.3</v>
      </c>
      <c r="AF29" s="9"/>
      <c r="AG29" s="18" t="s">
        <v>40</v>
      </c>
      <c r="AH29" s="19">
        <f t="shared" si="17"/>
        <v>2</v>
      </c>
      <c r="AI29" s="19">
        <f t="shared" si="17"/>
        <v>55.5</v>
      </c>
      <c r="AJ29" s="19">
        <f t="shared" si="17"/>
        <v>2</v>
      </c>
      <c r="AK29" s="19">
        <f t="shared" si="17"/>
        <v>72.5</v>
      </c>
      <c r="AL29" s="19">
        <f t="shared" si="17"/>
        <v>2</v>
      </c>
      <c r="AM29" s="19">
        <f t="shared" si="17"/>
        <v>69.7</v>
      </c>
      <c r="AN29" s="19">
        <f t="shared" si="17"/>
        <v>2</v>
      </c>
      <c r="AO29" s="19">
        <f t="shared" si="17"/>
        <v>65.900000000000006</v>
      </c>
      <c r="AP29" s="9"/>
      <c r="AQ29" s="21" t="s">
        <v>40</v>
      </c>
      <c r="AR29" s="19"/>
      <c r="AS29" s="22"/>
      <c r="AT29" s="9"/>
      <c r="AU29" s="21" t="s">
        <v>40</v>
      </c>
      <c r="AV29" s="19"/>
      <c r="AW29" s="22"/>
      <c r="AX29" s="19"/>
      <c r="AY29" s="22"/>
      <c r="AZ29" s="19"/>
      <c r="BA29" s="22"/>
      <c r="BB29" s="19"/>
      <c r="BC29" s="22"/>
    </row>
    <row r="30" spans="1:55">
      <c r="A30" s="18" t="s">
        <v>41</v>
      </c>
      <c r="B30" s="19">
        <f t="shared" si="12"/>
        <v>2</v>
      </c>
      <c r="C30" s="19">
        <f t="shared" si="13"/>
        <v>90.4</v>
      </c>
      <c r="D30" s="20">
        <f t="shared" si="18"/>
        <v>0.90400000000000003</v>
      </c>
      <c r="E30" s="18" t="s">
        <v>41</v>
      </c>
      <c r="F30" s="19">
        <f t="shared" si="21"/>
        <v>2</v>
      </c>
      <c r="G30" s="19">
        <f t="shared" si="21"/>
        <v>91.6</v>
      </c>
      <c r="H30" s="19">
        <f t="shared" si="21"/>
        <v>2</v>
      </c>
      <c r="I30" s="19">
        <f t="shared" si="21"/>
        <v>95.2</v>
      </c>
      <c r="J30" s="19">
        <f t="shared" si="21"/>
        <v>2</v>
      </c>
      <c r="K30" s="19">
        <f t="shared" si="21"/>
        <v>93.9</v>
      </c>
      <c r="L30" s="19">
        <f t="shared" si="21"/>
        <v>2</v>
      </c>
      <c r="M30" s="19">
        <f t="shared" si="21"/>
        <v>93.6</v>
      </c>
      <c r="N30" s="20">
        <f t="shared" si="20"/>
        <v>0.93599999999999994</v>
      </c>
      <c r="O30" s="18" t="s">
        <v>41</v>
      </c>
      <c r="P30" s="19">
        <f t="shared" si="14"/>
        <v>2</v>
      </c>
      <c r="Q30" s="19">
        <f t="shared" si="14"/>
        <v>3.2</v>
      </c>
      <c r="R30" s="9"/>
      <c r="S30" s="18" t="s">
        <v>41</v>
      </c>
      <c r="T30" s="19">
        <f t="shared" si="15"/>
        <v>2</v>
      </c>
      <c r="U30" s="19">
        <f t="shared" si="15"/>
        <v>2.5</v>
      </c>
      <c r="V30" s="19">
        <f t="shared" si="15"/>
        <v>2</v>
      </c>
      <c r="W30" s="19">
        <f t="shared" si="15"/>
        <v>1.3</v>
      </c>
      <c r="X30" s="19">
        <f t="shared" si="15"/>
        <v>2</v>
      </c>
      <c r="Y30" s="19">
        <f t="shared" si="15"/>
        <v>2.2999999999999998</v>
      </c>
      <c r="Z30" s="19">
        <f t="shared" si="15"/>
        <v>2</v>
      </c>
      <c r="AA30" s="19">
        <f t="shared" si="15"/>
        <v>2.1</v>
      </c>
      <c r="AB30" s="9"/>
      <c r="AC30" s="18" t="s">
        <v>41</v>
      </c>
      <c r="AD30" s="19">
        <f t="shared" si="16"/>
        <v>2</v>
      </c>
      <c r="AE30" s="19">
        <f t="shared" si="16"/>
        <v>89.5</v>
      </c>
      <c r="AF30" s="9"/>
      <c r="AG30" s="18" t="s">
        <v>41</v>
      </c>
      <c r="AH30" s="19">
        <f t="shared" si="17"/>
        <v>2</v>
      </c>
      <c r="AI30" s="19">
        <f t="shared" si="17"/>
        <v>90.3</v>
      </c>
      <c r="AJ30" s="19">
        <f t="shared" si="17"/>
        <v>2</v>
      </c>
      <c r="AK30" s="19">
        <f t="shared" si="17"/>
        <v>94.8</v>
      </c>
      <c r="AL30" s="19">
        <f t="shared" si="17"/>
        <v>2</v>
      </c>
      <c r="AM30" s="19">
        <f t="shared" si="17"/>
        <v>93.5</v>
      </c>
      <c r="AN30" s="19">
        <f t="shared" si="17"/>
        <v>2</v>
      </c>
      <c r="AO30" s="19">
        <f t="shared" si="17"/>
        <v>92.9</v>
      </c>
      <c r="AP30" s="9"/>
      <c r="AQ30" s="21" t="s">
        <v>41</v>
      </c>
      <c r="AR30" s="19"/>
      <c r="AS30" s="22"/>
      <c r="AT30" s="9"/>
      <c r="AU30" s="21" t="s">
        <v>41</v>
      </c>
      <c r="AV30" s="19"/>
      <c r="AW30" s="22"/>
      <c r="AX30" s="19"/>
      <c r="AY30" s="22"/>
      <c r="AZ30" s="19"/>
      <c r="BA30" s="22"/>
      <c r="BB30" s="19"/>
      <c r="BC30" s="22"/>
    </row>
    <row r="31" spans="1:55" ht="25.5">
      <c r="A31" s="18" t="s">
        <v>42</v>
      </c>
      <c r="B31" s="19">
        <f t="shared" si="12"/>
        <v>31</v>
      </c>
      <c r="C31" s="19">
        <f t="shared" si="13"/>
        <v>73.400000000000006</v>
      </c>
      <c r="D31" s="20">
        <f t="shared" si="18"/>
        <v>0.7340000000000001</v>
      </c>
      <c r="E31" s="18" t="s">
        <v>42</v>
      </c>
      <c r="F31" s="19">
        <f t="shared" si="21"/>
        <v>31</v>
      </c>
      <c r="G31" s="19">
        <f t="shared" si="21"/>
        <v>80.900000000000006</v>
      </c>
      <c r="H31" s="19">
        <f t="shared" si="21"/>
        <v>31</v>
      </c>
      <c r="I31" s="19">
        <f t="shared" si="21"/>
        <v>82.2</v>
      </c>
      <c r="J31" s="19">
        <f t="shared" si="21"/>
        <v>31</v>
      </c>
      <c r="K31" s="19">
        <f t="shared" si="21"/>
        <v>81.599999999999994</v>
      </c>
      <c r="L31" s="19">
        <f t="shared" si="21"/>
        <v>31</v>
      </c>
      <c r="M31" s="19">
        <f t="shared" si="21"/>
        <v>81.599999999999994</v>
      </c>
      <c r="N31" s="20">
        <f t="shared" si="20"/>
        <v>0.81599999999999995</v>
      </c>
      <c r="O31" s="18" t="s">
        <v>42</v>
      </c>
      <c r="P31" s="19">
        <f t="shared" si="14"/>
        <v>31</v>
      </c>
      <c r="Q31" s="19">
        <f t="shared" si="14"/>
        <v>4.5999999999999996</v>
      </c>
      <c r="R31" s="9"/>
      <c r="S31" s="18" t="s">
        <v>42</v>
      </c>
      <c r="T31" s="19">
        <f t="shared" si="15"/>
        <v>31</v>
      </c>
      <c r="U31" s="19">
        <f t="shared" si="15"/>
        <v>1.9</v>
      </c>
      <c r="V31" s="19">
        <f t="shared" si="15"/>
        <v>31</v>
      </c>
      <c r="W31" s="19">
        <f t="shared" si="15"/>
        <v>2.8</v>
      </c>
      <c r="X31" s="19">
        <f t="shared" si="15"/>
        <v>31</v>
      </c>
      <c r="Y31" s="19">
        <f t="shared" si="15"/>
        <v>2.8</v>
      </c>
      <c r="Z31" s="19">
        <f t="shared" si="15"/>
        <v>31</v>
      </c>
      <c r="AA31" s="19">
        <f t="shared" si="15"/>
        <v>2.5</v>
      </c>
      <c r="AB31" s="9"/>
      <c r="AC31" s="18" t="s">
        <v>42</v>
      </c>
      <c r="AD31" s="19">
        <f t="shared" si="16"/>
        <v>31</v>
      </c>
      <c r="AE31" s="19">
        <f t="shared" si="16"/>
        <v>71.099999999999994</v>
      </c>
      <c r="AF31" s="9"/>
      <c r="AG31" s="18" t="s">
        <v>42</v>
      </c>
      <c r="AH31" s="19">
        <f t="shared" si="17"/>
        <v>31</v>
      </c>
      <c r="AI31" s="19">
        <f t="shared" si="17"/>
        <v>80.599999999999994</v>
      </c>
      <c r="AJ31" s="19">
        <f t="shared" si="17"/>
        <v>31</v>
      </c>
      <c r="AK31" s="19">
        <f t="shared" si="17"/>
        <v>82</v>
      </c>
      <c r="AL31" s="19">
        <f t="shared" si="17"/>
        <v>31</v>
      </c>
      <c r="AM31" s="19">
        <f t="shared" si="17"/>
        <v>81.3</v>
      </c>
      <c r="AN31" s="19">
        <f t="shared" si="17"/>
        <v>31</v>
      </c>
      <c r="AO31" s="19">
        <f t="shared" si="17"/>
        <v>81.3</v>
      </c>
      <c r="AP31" s="9"/>
      <c r="AQ31" s="21" t="s">
        <v>42</v>
      </c>
      <c r="AR31" s="19"/>
      <c r="AS31" s="22"/>
      <c r="AT31" s="9"/>
      <c r="AU31" s="21" t="s">
        <v>42</v>
      </c>
      <c r="AV31" s="19"/>
      <c r="AW31" s="22"/>
      <c r="AX31" s="19"/>
      <c r="AY31" s="22"/>
      <c r="AZ31" s="19"/>
      <c r="BA31" s="22"/>
      <c r="BB31" s="19"/>
      <c r="BC31" s="22"/>
    </row>
    <row r="32" spans="1:55" ht="25.5">
      <c r="A32" s="18" t="s">
        <v>43</v>
      </c>
      <c r="B32" s="19">
        <f t="shared" si="12"/>
        <v>7</v>
      </c>
      <c r="C32" s="19">
        <f t="shared" si="13"/>
        <v>80.400000000000006</v>
      </c>
      <c r="D32" s="20">
        <f t="shared" si="18"/>
        <v>0.80400000000000005</v>
      </c>
      <c r="E32" s="18" t="s">
        <v>43</v>
      </c>
      <c r="F32" s="19">
        <f t="shared" si="21"/>
        <v>5</v>
      </c>
      <c r="G32" s="19">
        <f t="shared" si="21"/>
        <v>89.1</v>
      </c>
      <c r="H32" s="19">
        <f t="shared" si="21"/>
        <v>4</v>
      </c>
      <c r="I32" s="19">
        <f t="shared" si="21"/>
        <v>88</v>
      </c>
      <c r="J32" s="19">
        <f t="shared" si="21"/>
        <v>4</v>
      </c>
      <c r="K32" s="19">
        <f t="shared" si="21"/>
        <v>88.8</v>
      </c>
      <c r="L32" s="19">
        <f t="shared" si="21"/>
        <v>5</v>
      </c>
      <c r="M32" s="19">
        <f t="shared" si="21"/>
        <v>88.7</v>
      </c>
      <c r="N32" s="20">
        <f t="shared" si="20"/>
        <v>0.88700000000000001</v>
      </c>
      <c r="O32" s="18" t="s">
        <v>43</v>
      </c>
      <c r="P32" s="19">
        <f t="shared" si="14"/>
        <v>7</v>
      </c>
      <c r="Q32" s="19">
        <f t="shared" si="14"/>
        <v>1.9</v>
      </c>
      <c r="R32" s="9"/>
      <c r="S32" s="18" t="s">
        <v>43</v>
      </c>
      <c r="T32" s="19">
        <f t="shared" si="15"/>
        <v>5</v>
      </c>
      <c r="U32" s="19">
        <f t="shared" si="15"/>
        <v>0.8</v>
      </c>
      <c r="V32" s="19">
        <f t="shared" si="15"/>
        <v>4</v>
      </c>
      <c r="W32" s="19">
        <f t="shared" si="15"/>
        <v>0.6</v>
      </c>
      <c r="X32" s="19">
        <f t="shared" si="15"/>
        <v>4</v>
      </c>
      <c r="Y32" s="19">
        <f t="shared" si="15"/>
        <v>0.7</v>
      </c>
      <c r="Z32" s="19">
        <f t="shared" si="15"/>
        <v>5</v>
      </c>
      <c r="AA32" s="19">
        <f t="shared" si="15"/>
        <v>0.7</v>
      </c>
      <c r="AB32" s="9"/>
      <c r="AC32" s="18" t="s">
        <v>43</v>
      </c>
      <c r="AD32" s="19">
        <f t="shared" si="16"/>
        <v>7</v>
      </c>
      <c r="AE32" s="19">
        <f t="shared" si="16"/>
        <v>77.599999999999994</v>
      </c>
      <c r="AF32" s="9"/>
      <c r="AG32" s="18" t="s">
        <v>43</v>
      </c>
      <c r="AH32" s="19">
        <f t="shared" si="17"/>
        <v>5</v>
      </c>
      <c r="AI32" s="19">
        <f t="shared" si="17"/>
        <v>87.8</v>
      </c>
      <c r="AJ32" s="19">
        <f t="shared" si="17"/>
        <v>4</v>
      </c>
      <c r="AK32" s="19">
        <f t="shared" si="17"/>
        <v>86.7</v>
      </c>
      <c r="AL32" s="19">
        <f t="shared" si="17"/>
        <v>4</v>
      </c>
      <c r="AM32" s="19">
        <f t="shared" si="17"/>
        <v>87</v>
      </c>
      <c r="AN32" s="19">
        <f t="shared" si="17"/>
        <v>5</v>
      </c>
      <c r="AO32" s="19">
        <f t="shared" si="17"/>
        <v>87.2</v>
      </c>
      <c r="AP32" s="9"/>
      <c r="AQ32" s="21" t="s">
        <v>43</v>
      </c>
      <c r="AR32" s="19"/>
      <c r="AS32" s="22"/>
      <c r="AT32" s="9"/>
      <c r="AU32" s="21" t="s">
        <v>43</v>
      </c>
      <c r="AV32" s="19"/>
      <c r="AW32" s="22"/>
      <c r="AX32" s="19"/>
      <c r="AY32" s="22"/>
      <c r="AZ32" s="19"/>
      <c r="BA32" s="22"/>
      <c r="BB32" s="19"/>
      <c r="BC32" s="22"/>
    </row>
    <row r="33" spans="1:55">
      <c r="A33" s="18" t="s">
        <v>44</v>
      </c>
      <c r="B33" s="19">
        <f t="shared" si="12"/>
        <v>1</v>
      </c>
      <c r="C33" s="19">
        <f t="shared" si="13"/>
        <v>85.3</v>
      </c>
      <c r="D33" s="20">
        <f t="shared" si="18"/>
        <v>0.85299999999999998</v>
      </c>
      <c r="E33" s="18" t="s">
        <v>44</v>
      </c>
      <c r="F33" s="19">
        <f t="shared" si="21"/>
        <v>1</v>
      </c>
      <c r="G33" s="19">
        <f t="shared" si="21"/>
        <v>98.6</v>
      </c>
      <c r="H33" s="19">
        <f t="shared" si="21"/>
        <v>1</v>
      </c>
      <c r="I33" s="19">
        <f t="shared" si="21"/>
        <v>90.8</v>
      </c>
      <c r="J33" s="19">
        <f t="shared" si="21"/>
        <v>1</v>
      </c>
      <c r="K33" s="19">
        <f t="shared" si="21"/>
        <v>89.3</v>
      </c>
      <c r="L33" s="19">
        <f t="shared" si="21"/>
        <v>1</v>
      </c>
      <c r="M33" s="19">
        <f t="shared" si="21"/>
        <v>92.9</v>
      </c>
      <c r="N33" s="20">
        <f t="shared" si="20"/>
        <v>0.92900000000000005</v>
      </c>
      <c r="O33" s="18" t="s">
        <v>44</v>
      </c>
      <c r="P33" s="19">
        <f t="shared" si="14"/>
        <v>1</v>
      </c>
      <c r="Q33" s="19">
        <f t="shared" si="14"/>
        <v>1.6</v>
      </c>
      <c r="R33" s="9"/>
      <c r="S33" s="18" t="s">
        <v>44</v>
      </c>
      <c r="T33" s="19">
        <f t="shared" si="15"/>
        <v>1</v>
      </c>
      <c r="U33" s="19">
        <f t="shared" si="15"/>
        <v>1.4</v>
      </c>
      <c r="V33" s="19">
        <f t="shared" si="15"/>
        <v>1</v>
      </c>
      <c r="W33" s="19">
        <f t="shared" si="15"/>
        <v>0.6</v>
      </c>
      <c r="X33" s="19">
        <f t="shared" si="15"/>
        <v>1</v>
      </c>
      <c r="Y33" s="19">
        <f t="shared" si="15"/>
        <v>1.5</v>
      </c>
      <c r="Z33" s="19">
        <f t="shared" si="15"/>
        <v>1</v>
      </c>
      <c r="AA33" s="19">
        <f t="shared" si="15"/>
        <v>1.2</v>
      </c>
      <c r="AB33" s="9"/>
      <c r="AC33" s="18" t="s">
        <v>44</v>
      </c>
      <c r="AD33" s="19">
        <f t="shared" si="16"/>
        <v>1</v>
      </c>
      <c r="AE33" s="19">
        <f t="shared" si="16"/>
        <v>84</v>
      </c>
      <c r="AF33" s="9"/>
      <c r="AG33" s="18" t="s">
        <v>44</v>
      </c>
      <c r="AH33" s="19">
        <f t="shared" si="17"/>
        <v>1</v>
      </c>
      <c r="AI33" s="19">
        <f t="shared" si="17"/>
        <v>98.6</v>
      </c>
      <c r="AJ33" s="19">
        <f t="shared" si="17"/>
        <v>1</v>
      </c>
      <c r="AK33" s="19">
        <f t="shared" si="17"/>
        <v>90.8</v>
      </c>
      <c r="AL33" s="19">
        <f t="shared" si="17"/>
        <v>1</v>
      </c>
      <c r="AM33" s="19">
        <f t="shared" si="17"/>
        <v>89.3</v>
      </c>
      <c r="AN33" s="19">
        <f t="shared" si="17"/>
        <v>1</v>
      </c>
      <c r="AO33" s="19">
        <f t="shared" si="17"/>
        <v>92.9</v>
      </c>
      <c r="AP33" s="9"/>
      <c r="AQ33" s="21" t="s">
        <v>44</v>
      </c>
      <c r="AR33" s="19"/>
      <c r="AS33" s="22"/>
      <c r="AT33" s="9"/>
      <c r="AU33" s="21" t="s">
        <v>44</v>
      </c>
      <c r="AV33" s="19"/>
      <c r="AW33" s="22"/>
      <c r="AX33" s="19"/>
      <c r="AY33" s="22"/>
      <c r="AZ33" s="19"/>
      <c r="BA33" s="22"/>
      <c r="BB33" s="19"/>
      <c r="BC33" s="22"/>
    </row>
    <row r="34" spans="1:55" ht="25.5">
      <c r="A34" s="18" t="s">
        <v>45</v>
      </c>
      <c r="B34" s="19">
        <f t="shared" si="12"/>
        <v>2</v>
      </c>
      <c r="C34" s="19">
        <f t="shared" si="13"/>
        <v>76.7</v>
      </c>
      <c r="D34" s="20">
        <f t="shared" si="18"/>
        <v>0.76700000000000002</v>
      </c>
      <c r="E34" s="18" t="s">
        <v>45</v>
      </c>
      <c r="F34" s="19">
        <f t="shared" si="21"/>
        <v>2</v>
      </c>
      <c r="G34" s="19">
        <f t="shared" si="21"/>
        <v>82.3</v>
      </c>
      <c r="H34" s="19">
        <f t="shared" si="21"/>
        <v>2</v>
      </c>
      <c r="I34" s="19">
        <f t="shared" si="21"/>
        <v>75.3</v>
      </c>
      <c r="J34" s="19">
        <f t="shared" si="21"/>
        <v>2</v>
      </c>
      <c r="K34" s="19">
        <f t="shared" si="21"/>
        <v>83.2</v>
      </c>
      <c r="L34" s="19">
        <f t="shared" si="21"/>
        <v>2</v>
      </c>
      <c r="M34" s="19">
        <f t="shared" si="21"/>
        <v>80.3</v>
      </c>
      <c r="N34" s="20">
        <f t="shared" si="20"/>
        <v>0.80299999999999994</v>
      </c>
      <c r="O34" s="18" t="s">
        <v>45</v>
      </c>
      <c r="P34" s="19">
        <f t="shared" si="14"/>
        <v>2</v>
      </c>
      <c r="Q34" s="19">
        <f t="shared" si="14"/>
        <v>7.2</v>
      </c>
      <c r="R34" s="9"/>
      <c r="S34" s="18" t="s">
        <v>45</v>
      </c>
      <c r="T34" s="19">
        <f t="shared" si="15"/>
        <v>2</v>
      </c>
      <c r="U34" s="19">
        <f t="shared" si="15"/>
        <v>6</v>
      </c>
      <c r="V34" s="19">
        <f t="shared" si="15"/>
        <v>2</v>
      </c>
      <c r="W34" s="19">
        <f t="shared" si="15"/>
        <v>1.8</v>
      </c>
      <c r="X34" s="19">
        <f t="shared" si="15"/>
        <v>2</v>
      </c>
      <c r="Y34" s="19">
        <f t="shared" si="15"/>
        <v>5.6</v>
      </c>
      <c r="Z34" s="19">
        <f t="shared" si="15"/>
        <v>2</v>
      </c>
      <c r="AA34" s="19">
        <f t="shared" si="15"/>
        <v>4.5</v>
      </c>
      <c r="AB34" s="9"/>
      <c r="AC34" s="18" t="s">
        <v>45</v>
      </c>
      <c r="AD34" s="19">
        <f t="shared" si="16"/>
        <v>2</v>
      </c>
      <c r="AE34" s="19">
        <f t="shared" si="16"/>
        <v>71.099999999999994</v>
      </c>
      <c r="AF34" s="9"/>
      <c r="AG34" s="18" t="s">
        <v>45</v>
      </c>
      <c r="AH34" s="19">
        <f t="shared" si="17"/>
        <v>2</v>
      </c>
      <c r="AI34" s="19">
        <f t="shared" si="17"/>
        <v>81.3</v>
      </c>
      <c r="AJ34" s="19">
        <f t="shared" si="17"/>
        <v>2</v>
      </c>
      <c r="AK34" s="19">
        <f t="shared" si="17"/>
        <v>74</v>
      </c>
      <c r="AL34" s="19">
        <f t="shared" si="17"/>
        <v>2</v>
      </c>
      <c r="AM34" s="19">
        <f t="shared" si="17"/>
        <v>82.9</v>
      </c>
      <c r="AN34" s="19">
        <f t="shared" si="17"/>
        <v>2</v>
      </c>
      <c r="AO34" s="19">
        <f t="shared" si="17"/>
        <v>79.400000000000006</v>
      </c>
      <c r="AP34" s="9"/>
      <c r="AQ34" s="21" t="s">
        <v>45</v>
      </c>
      <c r="AR34" s="19"/>
      <c r="AS34" s="22"/>
      <c r="AT34" s="9"/>
      <c r="AU34" s="21" t="s">
        <v>45</v>
      </c>
      <c r="AV34" s="19"/>
      <c r="AW34" s="22"/>
      <c r="AX34" s="19"/>
      <c r="AY34" s="22"/>
      <c r="AZ34" s="19"/>
      <c r="BA34" s="22"/>
      <c r="BB34" s="19"/>
      <c r="BC34" s="22"/>
    </row>
    <row r="35" spans="1:55">
      <c r="A35" s="18" t="s">
        <v>46</v>
      </c>
      <c r="B35" s="19">
        <f>VLOOKUP($A35,$A$47:$C$82,2,0)</f>
        <v>10</v>
      </c>
      <c r="C35" s="19">
        <f t="shared" si="13"/>
        <v>84.7</v>
      </c>
      <c r="D35" s="20">
        <f t="shared" si="18"/>
        <v>0.84699999999999998</v>
      </c>
      <c r="E35" s="18" t="s">
        <v>46</v>
      </c>
      <c r="F35" s="19">
        <f t="shared" si="21"/>
        <v>8</v>
      </c>
      <c r="G35" s="19">
        <f t="shared" si="21"/>
        <v>87.1</v>
      </c>
      <c r="H35" s="19">
        <f t="shared" si="21"/>
        <v>8</v>
      </c>
      <c r="I35" s="19">
        <f t="shared" si="21"/>
        <v>78.7</v>
      </c>
      <c r="J35" s="19">
        <f t="shared" si="21"/>
        <v>8</v>
      </c>
      <c r="K35" s="19">
        <f t="shared" si="21"/>
        <v>91.2</v>
      </c>
      <c r="L35" s="19">
        <f t="shared" si="21"/>
        <v>8</v>
      </c>
      <c r="M35" s="19">
        <f t="shared" si="21"/>
        <v>85.7</v>
      </c>
      <c r="N35" s="20">
        <f t="shared" si="20"/>
        <v>0.85699999999999998</v>
      </c>
      <c r="O35" s="18" t="s">
        <v>46</v>
      </c>
      <c r="P35" s="19">
        <f t="shared" si="14"/>
        <v>10</v>
      </c>
      <c r="Q35" s="19">
        <f t="shared" si="14"/>
        <v>4.5</v>
      </c>
      <c r="R35" s="9"/>
      <c r="S35" s="18" t="s">
        <v>46</v>
      </c>
      <c r="T35" s="19">
        <f t="shared" si="15"/>
        <v>8</v>
      </c>
      <c r="U35" s="19">
        <f t="shared" si="15"/>
        <v>7.7</v>
      </c>
      <c r="V35" s="19">
        <f t="shared" si="15"/>
        <v>8</v>
      </c>
      <c r="W35" s="19">
        <f t="shared" si="15"/>
        <v>5.8</v>
      </c>
      <c r="X35" s="19">
        <f t="shared" si="15"/>
        <v>8</v>
      </c>
      <c r="Y35" s="19">
        <f t="shared" si="15"/>
        <v>3.1</v>
      </c>
      <c r="Z35" s="19">
        <f t="shared" si="15"/>
        <v>8</v>
      </c>
      <c r="AA35" s="19">
        <f t="shared" si="15"/>
        <v>5.5</v>
      </c>
      <c r="AB35" s="9"/>
      <c r="AC35" s="18" t="s">
        <v>46</v>
      </c>
      <c r="AD35" s="19">
        <f t="shared" si="16"/>
        <v>10</v>
      </c>
      <c r="AE35" s="19">
        <f t="shared" si="16"/>
        <v>84</v>
      </c>
      <c r="AF35" s="9"/>
      <c r="AG35" s="18" t="s">
        <v>46</v>
      </c>
      <c r="AH35" s="19">
        <f t="shared" si="17"/>
        <v>8</v>
      </c>
      <c r="AI35" s="19">
        <f t="shared" si="17"/>
        <v>86.4</v>
      </c>
      <c r="AJ35" s="19">
        <f t="shared" si="17"/>
        <v>8</v>
      </c>
      <c r="AK35" s="19">
        <f t="shared" si="17"/>
        <v>77.5</v>
      </c>
      <c r="AL35" s="19">
        <f t="shared" si="17"/>
        <v>8</v>
      </c>
      <c r="AM35" s="19">
        <f t="shared" si="17"/>
        <v>90.1</v>
      </c>
      <c r="AN35" s="19">
        <f t="shared" si="17"/>
        <v>8</v>
      </c>
      <c r="AO35" s="19">
        <f t="shared" si="17"/>
        <v>84.7</v>
      </c>
      <c r="AP35" s="9"/>
      <c r="AQ35" s="21" t="s">
        <v>46</v>
      </c>
      <c r="AR35" s="19"/>
      <c r="AS35" s="22"/>
      <c r="AT35" s="9"/>
      <c r="AU35" s="21" t="s">
        <v>46</v>
      </c>
      <c r="AV35" s="19"/>
      <c r="AW35" s="22"/>
      <c r="AX35" s="19"/>
      <c r="AY35" s="22"/>
      <c r="AZ35" s="19"/>
      <c r="BA35" s="22"/>
      <c r="BB35" s="19"/>
      <c r="BC35" s="22"/>
    </row>
    <row r="36" spans="1:55" ht="12.75" customHeight="1">
      <c r="A36" s="18" t="s">
        <v>47</v>
      </c>
      <c r="B36" s="19">
        <f t="shared" si="12"/>
        <v>13</v>
      </c>
      <c r="C36" s="19">
        <f t="shared" si="13"/>
        <v>80.5</v>
      </c>
      <c r="D36" s="20">
        <f t="shared" si="18"/>
        <v>0.80500000000000005</v>
      </c>
      <c r="E36" s="18" t="s">
        <v>47</v>
      </c>
      <c r="F36" s="19">
        <f t="shared" si="21"/>
        <v>10</v>
      </c>
      <c r="G36" s="19">
        <f t="shared" si="21"/>
        <v>79.099999999999994</v>
      </c>
      <c r="H36" s="19">
        <f t="shared" si="21"/>
        <v>10</v>
      </c>
      <c r="I36" s="19">
        <f t="shared" si="21"/>
        <v>64.2</v>
      </c>
      <c r="J36" s="19">
        <f t="shared" si="21"/>
        <v>10</v>
      </c>
      <c r="K36" s="19">
        <f t="shared" si="21"/>
        <v>69.3</v>
      </c>
      <c r="L36" s="19">
        <f t="shared" si="21"/>
        <v>10</v>
      </c>
      <c r="M36" s="19">
        <f t="shared" si="21"/>
        <v>70.900000000000006</v>
      </c>
      <c r="N36" s="20">
        <f t="shared" si="20"/>
        <v>0.70900000000000007</v>
      </c>
      <c r="O36" s="18" t="s">
        <v>47</v>
      </c>
      <c r="P36" s="19">
        <f t="shared" si="14"/>
        <v>13</v>
      </c>
      <c r="Q36" s="19">
        <f t="shared" si="14"/>
        <v>7.9</v>
      </c>
      <c r="R36" s="9"/>
      <c r="S36" s="18" t="s">
        <v>47</v>
      </c>
      <c r="T36" s="19">
        <f t="shared" si="15"/>
        <v>10</v>
      </c>
      <c r="U36" s="19">
        <f t="shared" si="15"/>
        <v>10.1</v>
      </c>
      <c r="V36" s="19">
        <f t="shared" si="15"/>
        <v>10</v>
      </c>
      <c r="W36" s="19">
        <f t="shared" si="15"/>
        <v>20.7</v>
      </c>
      <c r="X36" s="19">
        <f t="shared" si="15"/>
        <v>10</v>
      </c>
      <c r="Y36" s="19">
        <f t="shared" si="15"/>
        <v>18.399999999999999</v>
      </c>
      <c r="Z36" s="19">
        <f t="shared" si="15"/>
        <v>10</v>
      </c>
      <c r="AA36" s="19">
        <f t="shared" si="15"/>
        <v>16.399999999999999</v>
      </c>
      <c r="AB36" s="9"/>
      <c r="AC36" s="18" t="s">
        <v>47</v>
      </c>
      <c r="AD36" s="19">
        <f t="shared" si="16"/>
        <v>13</v>
      </c>
      <c r="AE36" s="19">
        <f t="shared" si="16"/>
        <v>79</v>
      </c>
      <c r="AF36" s="9"/>
      <c r="AG36" s="18" t="s">
        <v>47</v>
      </c>
      <c r="AH36" s="19">
        <f t="shared" si="17"/>
        <v>10</v>
      </c>
      <c r="AI36" s="19">
        <f t="shared" si="17"/>
        <v>77.8</v>
      </c>
      <c r="AJ36" s="19">
        <f t="shared" si="17"/>
        <v>10</v>
      </c>
      <c r="AK36" s="19">
        <f t="shared" si="17"/>
        <v>63.4</v>
      </c>
      <c r="AL36" s="19">
        <f t="shared" si="17"/>
        <v>10</v>
      </c>
      <c r="AM36" s="19">
        <f t="shared" si="17"/>
        <v>68.2</v>
      </c>
      <c r="AN36" s="19">
        <f t="shared" si="17"/>
        <v>10</v>
      </c>
      <c r="AO36" s="19">
        <f t="shared" si="17"/>
        <v>69.8</v>
      </c>
      <c r="AP36" s="9"/>
      <c r="AQ36" s="21" t="s">
        <v>47</v>
      </c>
      <c r="AR36" s="19"/>
      <c r="AS36" s="22"/>
      <c r="AT36" s="9"/>
      <c r="AU36" s="21" t="s">
        <v>47</v>
      </c>
      <c r="AV36" s="19"/>
      <c r="AW36" s="22"/>
      <c r="AX36" s="19"/>
      <c r="AY36" s="22"/>
      <c r="AZ36" s="19"/>
      <c r="BA36" s="22"/>
      <c r="BB36" s="19"/>
      <c r="BC36" s="22"/>
    </row>
    <row r="37" spans="1:55" ht="25.5">
      <c r="A37" s="18" t="s">
        <v>48</v>
      </c>
      <c r="B37" s="19">
        <f t="shared" si="12"/>
        <v>5</v>
      </c>
      <c r="C37" s="19">
        <f t="shared" si="13"/>
        <v>87.6</v>
      </c>
      <c r="D37" s="20">
        <f t="shared" si="18"/>
        <v>0.87599999999999989</v>
      </c>
      <c r="E37" s="18" t="s">
        <v>48</v>
      </c>
      <c r="F37" s="19">
        <f t="shared" si="21"/>
        <v>5</v>
      </c>
      <c r="G37" s="19">
        <f t="shared" si="21"/>
        <v>92.6</v>
      </c>
      <c r="H37" s="19">
        <f t="shared" si="21"/>
        <v>5</v>
      </c>
      <c r="I37" s="19">
        <f t="shared" si="21"/>
        <v>92.8</v>
      </c>
      <c r="J37" s="19">
        <f t="shared" si="21"/>
        <v>5</v>
      </c>
      <c r="K37" s="19">
        <f t="shared" si="21"/>
        <v>89</v>
      </c>
      <c r="L37" s="19">
        <f t="shared" si="21"/>
        <v>5</v>
      </c>
      <c r="M37" s="19">
        <f t="shared" si="21"/>
        <v>91.5</v>
      </c>
      <c r="N37" s="20">
        <f t="shared" si="20"/>
        <v>0.91500000000000004</v>
      </c>
      <c r="O37" s="18" t="s">
        <v>48</v>
      </c>
      <c r="P37" s="19">
        <f t="shared" si="14"/>
        <v>5</v>
      </c>
      <c r="Q37" s="19">
        <f t="shared" si="14"/>
        <v>1.6</v>
      </c>
      <c r="R37" s="9"/>
      <c r="S37" s="18" t="s">
        <v>48</v>
      </c>
      <c r="T37" s="19">
        <f t="shared" si="15"/>
        <v>5</v>
      </c>
      <c r="U37" s="19">
        <f t="shared" si="15"/>
        <v>0.1</v>
      </c>
      <c r="V37" s="19">
        <f t="shared" si="15"/>
        <v>5</v>
      </c>
      <c r="W37" s="19">
        <f t="shared" si="15"/>
        <v>0.2</v>
      </c>
      <c r="X37" s="19">
        <f t="shared" si="15"/>
        <v>5</v>
      </c>
      <c r="Y37" s="19">
        <f t="shared" si="15"/>
        <v>0.4</v>
      </c>
      <c r="Z37" s="19">
        <f t="shared" si="15"/>
        <v>5</v>
      </c>
      <c r="AA37" s="19">
        <f t="shared" si="15"/>
        <v>0.2</v>
      </c>
      <c r="AB37" s="9"/>
      <c r="AC37" s="18" t="s">
        <v>48</v>
      </c>
      <c r="AD37" s="19">
        <f t="shared" si="16"/>
        <v>5</v>
      </c>
      <c r="AE37" s="19">
        <f t="shared" si="16"/>
        <v>86.7</v>
      </c>
      <c r="AF37" s="9"/>
      <c r="AG37" s="18" t="s">
        <v>48</v>
      </c>
      <c r="AH37" s="19">
        <f t="shared" si="17"/>
        <v>5</v>
      </c>
      <c r="AI37" s="19">
        <f t="shared" si="17"/>
        <v>92</v>
      </c>
      <c r="AJ37" s="19">
        <f t="shared" si="17"/>
        <v>5</v>
      </c>
      <c r="AK37" s="19">
        <f t="shared" si="17"/>
        <v>92.2</v>
      </c>
      <c r="AL37" s="19">
        <f t="shared" si="17"/>
        <v>5</v>
      </c>
      <c r="AM37" s="19">
        <f t="shared" si="17"/>
        <v>88.6</v>
      </c>
      <c r="AN37" s="19">
        <f t="shared" si="17"/>
        <v>5</v>
      </c>
      <c r="AO37" s="19">
        <f t="shared" si="17"/>
        <v>90.9</v>
      </c>
      <c r="AP37" s="9"/>
      <c r="AQ37" s="21" t="s">
        <v>48</v>
      </c>
      <c r="AR37" s="19"/>
      <c r="AS37" s="22"/>
      <c r="AT37" s="9"/>
      <c r="AU37" s="21" t="s">
        <v>48</v>
      </c>
      <c r="AV37" s="19"/>
      <c r="AW37" s="22"/>
      <c r="AX37" s="19"/>
      <c r="AY37" s="22"/>
      <c r="AZ37" s="19"/>
      <c r="BA37" s="22"/>
      <c r="BB37" s="19"/>
      <c r="BC37" s="22"/>
    </row>
    <row r="38" spans="1:55">
      <c r="A38" s="18" t="s">
        <v>49</v>
      </c>
      <c r="B38" s="19">
        <f t="shared" si="12"/>
        <v>17</v>
      </c>
      <c r="C38" s="19">
        <f t="shared" si="13"/>
        <v>72</v>
      </c>
      <c r="D38" s="20">
        <f t="shared" si="18"/>
        <v>0.72</v>
      </c>
      <c r="E38" s="18" t="s">
        <v>49</v>
      </c>
      <c r="F38" s="19">
        <f t="shared" si="21"/>
        <v>15</v>
      </c>
      <c r="G38" s="19">
        <f t="shared" si="21"/>
        <v>78.3</v>
      </c>
      <c r="H38" s="19">
        <f t="shared" si="21"/>
        <v>15</v>
      </c>
      <c r="I38" s="19">
        <f t="shared" si="21"/>
        <v>76.900000000000006</v>
      </c>
      <c r="J38" s="19">
        <f t="shared" si="21"/>
        <v>15</v>
      </c>
      <c r="K38" s="19">
        <f t="shared" si="21"/>
        <v>78.8</v>
      </c>
      <c r="L38" s="19">
        <f t="shared" si="21"/>
        <v>15</v>
      </c>
      <c r="M38" s="19">
        <f t="shared" si="21"/>
        <v>78</v>
      </c>
      <c r="N38" s="20">
        <f t="shared" si="20"/>
        <v>0.78</v>
      </c>
      <c r="O38" s="18" t="s">
        <v>49</v>
      </c>
      <c r="P38" s="19">
        <f t="shared" si="14"/>
        <v>17</v>
      </c>
      <c r="Q38" s="19">
        <f t="shared" si="14"/>
        <v>5.0999999999999996</v>
      </c>
      <c r="R38" s="9"/>
      <c r="S38" s="18" t="s">
        <v>49</v>
      </c>
      <c r="T38" s="19">
        <f t="shared" si="15"/>
        <v>15</v>
      </c>
      <c r="U38" s="19">
        <f t="shared" si="15"/>
        <v>2.8</v>
      </c>
      <c r="V38" s="19">
        <f t="shared" si="15"/>
        <v>15</v>
      </c>
      <c r="W38" s="19">
        <f t="shared" si="15"/>
        <v>2.4</v>
      </c>
      <c r="X38" s="19">
        <f t="shared" si="15"/>
        <v>15</v>
      </c>
      <c r="Y38" s="19">
        <f t="shared" si="15"/>
        <v>2.2999999999999998</v>
      </c>
      <c r="Z38" s="19">
        <f t="shared" si="15"/>
        <v>15</v>
      </c>
      <c r="AA38" s="19">
        <f t="shared" si="15"/>
        <v>2.5</v>
      </c>
      <c r="AB38" s="9"/>
      <c r="AC38" s="18" t="s">
        <v>49</v>
      </c>
      <c r="AD38" s="19">
        <f t="shared" si="16"/>
        <v>17</v>
      </c>
      <c r="AE38" s="19">
        <f t="shared" si="16"/>
        <v>70.2</v>
      </c>
      <c r="AF38" s="9"/>
      <c r="AG38" s="18" t="s">
        <v>49</v>
      </c>
      <c r="AH38" s="19">
        <f t="shared" si="17"/>
        <v>15</v>
      </c>
      <c r="AI38" s="19">
        <f t="shared" si="17"/>
        <v>77.099999999999994</v>
      </c>
      <c r="AJ38" s="19">
        <f t="shared" si="17"/>
        <v>15</v>
      </c>
      <c r="AK38" s="19">
        <f t="shared" si="17"/>
        <v>74.5</v>
      </c>
      <c r="AL38" s="19">
        <f t="shared" si="17"/>
        <v>15</v>
      </c>
      <c r="AM38" s="19">
        <f t="shared" si="17"/>
        <v>76.099999999999994</v>
      </c>
      <c r="AN38" s="19">
        <f t="shared" si="17"/>
        <v>15</v>
      </c>
      <c r="AO38" s="19">
        <f t="shared" si="17"/>
        <v>75.900000000000006</v>
      </c>
      <c r="AP38" s="9"/>
      <c r="AQ38" s="21" t="s">
        <v>49</v>
      </c>
      <c r="AR38" s="19"/>
      <c r="AS38" s="22"/>
      <c r="AT38" s="9"/>
      <c r="AU38" s="21" t="s">
        <v>49</v>
      </c>
      <c r="AV38" s="19"/>
      <c r="AW38" s="22"/>
      <c r="AX38" s="19"/>
      <c r="AY38" s="22"/>
      <c r="AZ38" s="19"/>
      <c r="BA38" s="22"/>
      <c r="BB38" s="19"/>
      <c r="BC38" s="22"/>
    </row>
    <row r="39" spans="1:55" ht="25.5">
      <c r="A39" s="18" t="s">
        <v>50</v>
      </c>
      <c r="B39" s="19">
        <f t="shared" si="12"/>
        <v>45</v>
      </c>
      <c r="C39" s="19">
        <f t="shared" si="13"/>
        <v>72</v>
      </c>
      <c r="D39" s="20">
        <f t="shared" si="18"/>
        <v>0.72</v>
      </c>
      <c r="E39" s="18" t="s">
        <v>50</v>
      </c>
      <c r="F39" s="19">
        <f t="shared" si="21"/>
        <v>19</v>
      </c>
      <c r="G39" s="19">
        <f t="shared" si="21"/>
        <v>54.4</v>
      </c>
      <c r="H39" s="19">
        <f t="shared" si="21"/>
        <v>19</v>
      </c>
      <c r="I39" s="19">
        <f t="shared" si="21"/>
        <v>71.099999999999994</v>
      </c>
      <c r="J39" s="19">
        <f t="shared" si="21"/>
        <v>19</v>
      </c>
      <c r="K39" s="19">
        <f t="shared" si="21"/>
        <v>63.7</v>
      </c>
      <c r="L39" s="19">
        <f t="shared" si="21"/>
        <v>19</v>
      </c>
      <c r="M39" s="19">
        <f t="shared" si="21"/>
        <v>63</v>
      </c>
      <c r="N39" s="20">
        <f t="shared" si="20"/>
        <v>0.63</v>
      </c>
      <c r="O39" s="18" t="s">
        <v>50</v>
      </c>
      <c r="P39" s="19">
        <f t="shared" si="14"/>
        <v>45</v>
      </c>
      <c r="Q39" s="19">
        <f t="shared" si="14"/>
        <v>11.7</v>
      </c>
      <c r="R39" s="9"/>
      <c r="S39" s="18" t="s">
        <v>50</v>
      </c>
      <c r="T39" s="19">
        <f t="shared" si="15"/>
        <v>19</v>
      </c>
      <c r="U39" s="19">
        <f t="shared" si="15"/>
        <v>30.2</v>
      </c>
      <c r="V39" s="19">
        <f t="shared" si="15"/>
        <v>19</v>
      </c>
      <c r="W39" s="19">
        <f t="shared" si="15"/>
        <v>15.6</v>
      </c>
      <c r="X39" s="19">
        <f t="shared" si="15"/>
        <v>19</v>
      </c>
      <c r="Y39" s="19">
        <f t="shared" si="15"/>
        <v>28.4</v>
      </c>
      <c r="Z39" s="19">
        <f t="shared" si="15"/>
        <v>19</v>
      </c>
      <c r="AA39" s="19">
        <f t="shared" si="15"/>
        <v>24.8</v>
      </c>
      <c r="AB39" s="9"/>
      <c r="AC39" s="18" t="s">
        <v>50</v>
      </c>
      <c r="AD39" s="19">
        <f t="shared" si="16"/>
        <v>45</v>
      </c>
      <c r="AE39" s="19">
        <f t="shared" si="16"/>
        <v>71.400000000000006</v>
      </c>
      <c r="AF39" s="9"/>
      <c r="AG39" s="18" t="s">
        <v>50</v>
      </c>
      <c r="AH39" s="19">
        <f t="shared" si="17"/>
        <v>19</v>
      </c>
      <c r="AI39" s="19">
        <f t="shared" si="17"/>
        <v>54.3</v>
      </c>
      <c r="AJ39" s="19">
        <f t="shared" si="17"/>
        <v>19</v>
      </c>
      <c r="AK39" s="19">
        <f t="shared" si="17"/>
        <v>70.8</v>
      </c>
      <c r="AL39" s="19">
        <f t="shared" si="17"/>
        <v>19</v>
      </c>
      <c r="AM39" s="19">
        <f t="shared" si="17"/>
        <v>63.4</v>
      </c>
      <c r="AN39" s="19">
        <f t="shared" si="17"/>
        <v>19</v>
      </c>
      <c r="AO39" s="19">
        <f t="shared" si="17"/>
        <v>62.8</v>
      </c>
      <c r="AP39" s="9"/>
      <c r="AQ39" s="21" t="s">
        <v>50</v>
      </c>
      <c r="AR39" s="19"/>
      <c r="AS39" s="22"/>
      <c r="AT39" s="9"/>
      <c r="AU39" s="21" t="s">
        <v>50</v>
      </c>
      <c r="AV39" s="19"/>
      <c r="AW39" s="22"/>
      <c r="AX39" s="19"/>
      <c r="AY39" s="22"/>
      <c r="AZ39" s="19"/>
      <c r="BA39" s="22"/>
      <c r="BB39" s="19"/>
      <c r="BC39" s="22"/>
    </row>
    <row r="40" spans="1:55" ht="38.25">
      <c r="A40" s="18" t="s">
        <v>51</v>
      </c>
      <c r="B40" s="19">
        <f t="shared" si="12"/>
        <v>120</v>
      </c>
      <c r="C40" s="19">
        <f t="shared" si="13"/>
        <v>79.7</v>
      </c>
      <c r="D40" s="20">
        <f t="shared" si="18"/>
        <v>0.79700000000000004</v>
      </c>
      <c r="E40" s="18" t="s">
        <v>51</v>
      </c>
      <c r="F40" s="19">
        <f t="shared" si="21"/>
        <v>104</v>
      </c>
      <c r="G40" s="19">
        <f t="shared" si="21"/>
        <v>91.2</v>
      </c>
      <c r="H40" s="19">
        <f t="shared" si="21"/>
        <v>104</v>
      </c>
      <c r="I40" s="19">
        <f t="shared" si="21"/>
        <v>90.1</v>
      </c>
      <c r="J40" s="19">
        <f t="shared" si="21"/>
        <v>104</v>
      </c>
      <c r="K40" s="19">
        <f t="shared" si="21"/>
        <v>91.5</v>
      </c>
      <c r="L40" s="19">
        <f t="shared" si="21"/>
        <v>104</v>
      </c>
      <c r="M40" s="19">
        <f t="shared" si="21"/>
        <v>90.9</v>
      </c>
      <c r="N40" s="20">
        <f t="shared" si="20"/>
        <v>0.90900000000000003</v>
      </c>
      <c r="O40" s="18" t="s">
        <v>51</v>
      </c>
      <c r="P40" s="19">
        <f t="shared" si="14"/>
        <v>120</v>
      </c>
      <c r="Q40" s="19">
        <f t="shared" si="14"/>
        <v>6.7</v>
      </c>
      <c r="R40" s="9"/>
      <c r="S40" s="18" t="s">
        <v>51</v>
      </c>
      <c r="T40" s="19">
        <f t="shared" si="15"/>
        <v>104</v>
      </c>
      <c r="U40" s="19">
        <f t="shared" si="15"/>
        <v>1.3</v>
      </c>
      <c r="V40" s="19">
        <f t="shared" si="15"/>
        <v>104</v>
      </c>
      <c r="W40" s="19">
        <f t="shared" si="15"/>
        <v>2.6</v>
      </c>
      <c r="X40" s="19">
        <f t="shared" si="15"/>
        <v>104</v>
      </c>
      <c r="Y40" s="19">
        <f t="shared" si="15"/>
        <v>1.3</v>
      </c>
      <c r="Z40" s="19">
        <f t="shared" si="15"/>
        <v>104</v>
      </c>
      <c r="AA40" s="19">
        <f t="shared" si="15"/>
        <v>1.7</v>
      </c>
      <c r="AB40" s="9"/>
      <c r="AC40" s="18" t="s">
        <v>51</v>
      </c>
      <c r="AD40" s="19">
        <f t="shared" si="16"/>
        <v>120</v>
      </c>
      <c r="AE40" s="19">
        <f t="shared" si="16"/>
        <v>79.5</v>
      </c>
      <c r="AF40" s="9"/>
      <c r="AG40" s="18" t="s">
        <v>51</v>
      </c>
      <c r="AH40" s="19">
        <f t="shared" si="17"/>
        <v>104</v>
      </c>
      <c r="AI40" s="19">
        <f t="shared" si="17"/>
        <v>91.1</v>
      </c>
      <c r="AJ40" s="19">
        <f t="shared" si="17"/>
        <v>104</v>
      </c>
      <c r="AK40" s="19">
        <f t="shared" si="17"/>
        <v>90.1</v>
      </c>
      <c r="AL40" s="19">
        <f t="shared" si="17"/>
        <v>104</v>
      </c>
      <c r="AM40" s="19">
        <f t="shared" si="17"/>
        <v>91.5</v>
      </c>
      <c r="AN40" s="19">
        <f t="shared" si="17"/>
        <v>104</v>
      </c>
      <c r="AO40" s="19">
        <f t="shared" si="17"/>
        <v>90.9</v>
      </c>
      <c r="AP40" s="9"/>
      <c r="AQ40" s="21" t="s">
        <v>51</v>
      </c>
      <c r="AR40" s="19"/>
      <c r="AS40" s="22"/>
      <c r="AT40" s="9"/>
      <c r="AU40" s="21" t="s">
        <v>51</v>
      </c>
      <c r="AV40" s="19"/>
      <c r="AW40" s="22"/>
      <c r="AX40" s="19"/>
      <c r="AY40" s="22"/>
      <c r="AZ40" s="19"/>
      <c r="BA40" s="22"/>
      <c r="BB40" s="19"/>
      <c r="BC40" s="22"/>
    </row>
    <row r="41" spans="1:55" ht="15.75">
      <c r="A41" s="18" t="s">
        <v>52</v>
      </c>
      <c r="B41" s="19">
        <f t="shared" si="12"/>
        <v>6</v>
      </c>
      <c r="C41" s="19">
        <f t="shared" si="13"/>
        <v>84.6</v>
      </c>
      <c r="D41" s="20"/>
      <c r="E41" s="18" t="s">
        <v>52</v>
      </c>
      <c r="F41" s="19">
        <f t="shared" si="21"/>
        <v>6</v>
      </c>
      <c r="G41" s="19">
        <f t="shared" si="21"/>
        <v>91.1</v>
      </c>
      <c r="H41" s="19">
        <f t="shared" si="21"/>
        <v>6</v>
      </c>
      <c r="I41" s="19">
        <f t="shared" si="21"/>
        <v>92.2</v>
      </c>
      <c r="J41" s="19">
        <f t="shared" si="21"/>
        <v>6</v>
      </c>
      <c r="K41" s="19">
        <f t="shared" si="21"/>
        <v>91.9</v>
      </c>
      <c r="L41" s="19">
        <f t="shared" si="21"/>
        <v>6</v>
      </c>
      <c r="M41" s="19">
        <f t="shared" si="21"/>
        <v>91.7</v>
      </c>
      <c r="N41" s="9"/>
      <c r="O41" s="18" t="s">
        <v>52</v>
      </c>
      <c r="P41" s="19">
        <f t="shared" si="14"/>
        <v>6</v>
      </c>
      <c r="Q41" s="19">
        <f t="shared" si="14"/>
        <v>2.9</v>
      </c>
      <c r="R41" s="9"/>
      <c r="S41" s="18" t="s">
        <v>52</v>
      </c>
      <c r="T41" s="19">
        <f t="shared" si="15"/>
        <v>6</v>
      </c>
      <c r="U41" s="19">
        <f t="shared" si="15"/>
        <v>1.5</v>
      </c>
      <c r="V41" s="19">
        <f t="shared" si="15"/>
        <v>6</v>
      </c>
      <c r="W41" s="19">
        <f t="shared" si="15"/>
        <v>1.1000000000000001</v>
      </c>
      <c r="X41" s="19">
        <f t="shared" si="15"/>
        <v>6</v>
      </c>
      <c r="Y41" s="19">
        <f t="shared" si="15"/>
        <v>1.2</v>
      </c>
      <c r="Z41" s="19">
        <f t="shared" si="15"/>
        <v>6</v>
      </c>
      <c r="AA41" s="19">
        <f t="shared" si="15"/>
        <v>1.3</v>
      </c>
      <c r="AB41" s="9"/>
      <c r="AC41" s="18" t="s">
        <v>52</v>
      </c>
      <c r="AD41" s="19">
        <f t="shared" si="16"/>
        <v>6</v>
      </c>
      <c r="AE41" s="19">
        <f t="shared" si="16"/>
        <v>83.4</v>
      </c>
      <c r="AF41" s="9"/>
      <c r="AG41" s="18" t="s">
        <v>52</v>
      </c>
      <c r="AH41" s="19">
        <f>VLOOKUP($AG41,$AG$47:$AO$82,AH$45,0)</f>
        <v>6</v>
      </c>
      <c r="AI41" s="19">
        <f t="shared" ref="AI41:AO41" si="22">VLOOKUP($AG41,$AG$47:$AO$82,AI$45,0)</f>
        <v>90.4</v>
      </c>
      <c r="AJ41" s="19">
        <f t="shared" si="22"/>
        <v>6</v>
      </c>
      <c r="AK41" s="19">
        <f t="shared" si="22"/>
        <v>91.5</v>
      </c>
      <c r="AL41" s="19">
        <f t="shared" si="22"/>
        <v>6</v>
      </c>
      <c r="AM41" s="19">
        <f t="shared" si="22"/>
        <v>91.4</v>
      </c>
      <c r="AN41" s="19">
        <f t="shared" si="22"/>
        <v>6</v>
      </c>
      <c r="AO41" s="19">
        <f t="shared" si="22"/>
        <v>91.1</v>
      </c>
      <c r="AP41" s="23"/>
      <c r="AQ41" s="18" t="s">
        <v>52</v>
      </c>
      <c r="AR41" s="19"/>
      <c r="AS41" s="22"/>
      <c r="AT41" s="9"/>
      <c r="AU41" s="18" t="s">
        <v>52</v>
      </c>
      <c r="AV41" s="19"/>
      <c r="AW41" s="22"/>
      <c r="AX41" s="19"/>
      <c r="AY41" s="22"/>
      <c r="AZ41" s="19"/>
      <c r="BA41" s="22"/>
      <c r="BB41" s="19"/>
      <c r="BC41" s="22"/>
    </row>
    <row r="42" spans="1:55" ht="15.75">
      <c r="A42" s="24" t="s">
        <v>53</v>
      </c>
      <c r="B42" s="19">
        <f t="shared" si="12"/>
        <v>538</v>
      </c>
      <c r="C42" s="19">
        <f t="shared" si="13"/>
        <v>78.3</v>
      </c>
      <c r="D42" s="20">
        <f t="shared" si="18"/>
        <v>0.78299999999999992</v>
      </c>
      <c r="E42" s="24" t="s">
        <v>54</v>
      </c>
      <c r="F42" s="19">
        <f t="shared" si="21"/>
        <v>439</v>
      </c>
      <c r="G42" s="19">
        <f t="shared" si="21"/>
        <v>80.8</v>
      </c>
      <c r="H42" s="19">
        <f t="shared" si="21"/>
        <v>438</v>
      </c>
      <c r="I42" s="19">
        <f t="shared" si="21"/>
        <v>80.900000000000006</v>
      </c>
      <c r="J42" s="19">
        <f t="shared" si="21"/>
        <v>440</v>
      </c>
      <c r="K42" s="19">
        <f t="shared" si="21"/>
        <v>82</v>
      </c>
      <c r="L42" s="19">
        <f t="shared" si="21"/>
        <v>444</v>
      </c>
      <c r="M42" s="19">
        <f t="shared" si="21"/>
        <v>81.2</v>
      </c>
      <c r="N42" s="20">
        <f>+M42/100</f>
        <v>0.81200000000000006</v>
      </c>
      <c r="O42" s="24" t="s">
        <v>54</v>
      </c>
      <c r="P42" s="19">
        <f t="shared" si="14"/>
        <v>538</v>
      </c>
      <c r="Q42" s="19">
        <f t="shared" si="14"/>
        <v>6.4</v>
      </c>
      <c r="R42" s="23"/>
      <c r="S42" s="24" t="s">
        <v>54</v>
      </c>
      <c r="T42" s="25">
        <v>439</v>
      </c>
      <c r="U42" s="25">
        <v>5</v>
      </c>
      <c r="V42" s="25">
        <v>439</v>
      </c>
      <c r="W42" s="25">
        <v>5.3</v>
      </c>
      <c r="X42" s="25">
        <v>434</v>
      </c>
      <c r="Y42" s="25">
        <v>6</v>
      </c>
      <c r="Z42" s="25">
        <v>439</v>
      </c>
      <c r="AA42" s="25">
        <v>5.4</v>
      </c>
      <c r="AB42" s="23"/>
      <c r="AC42" s="24" t="s">
        <v>54</v>
      </c>
      <c r="AD42" s="25">
        <v>533</v>
      </c>
      <c r="AE42" s="25">
        <v>77.099999999999994</v>
      </c>
      <c r="AF42" s="23"/>
      <c r="AG42" s="24" t="s">
        <v>54</v>
      </c>
      <c r="AH42" s="25">
        <v>439</v>
      </c>
      <c r="AI42" s="25">
        <v>80.900000000000006</v>
      </c>
      <c r="AJ42" s="25">
        <v>439</v>
      </c>
      <c r="AK42" s="25">
        <v>80</v>
      </c>
      <c r="AL42" s="25">
        <v>434</v>
      </c>
      <c r="AM42" s="25">
        <v>79.3</v>
      </c>
      <c r="AN42" s="25">
        <v>439</v>
      </c>
      <c r="AO42" s="25">
        <v>80.099999999999994</v>
      </c>
      <c r="AP42" s="9"/>
      <c r="AQ42" s="26" t="s">
        <v>54</v>
      </c>
      <c r="AR42" s="25"/>
      <c r="AS42" s="22"/>
      <c r="AT42" s="9"/>
      <c r="AU42" s="26" t="s">
        <v>54</v>
      </c>
      <c r="AV42" s="25"/>
      <c r="AW42" s="27"/>
      <c r="AX42" s="25"/>
      <c r="AY42" s="27"/>
      <c r="AZ42" s="25"/>
      <c r="BA42" s="27"/>
      <c r="BB42" s="25"/>
      <c r="BC42" s="27"/>
    </row>
    <row r="43" spans="1:55" s="30" customFormat="1">
      <c r="A43" s="28" t="s">
        <v>55</v>
      </c>
      <c r="B43" s="28">
        <f>B12+B14+B17+B18+B19+B20+B21+B23+B26+B28+B30+B32+B33+B35+B36+B37+B39</f>
        <v>218</v>
      </c>
      <c r="C43" s="28">
        <f>(C12*B12+C14*B14+C17*B17+C18*B18+C19*B19+C20*B20+C21*B21+B23*C23+C26*B26+C28*B28+C30*B30+C32*B32+C33*B33+C35*B35+C36*B36+C37*B37+C39*B39)/B43</f>
        <v>78.804128440366966</v>
      </c>
      <c r="D43" s="29">
        <f>+C43/100</f>
        <v>0.78804128440366972</v>
      </c>
      <c r="E43" s="28"/>
      <c r="F43" s="28">
        <f>F12+F14+F17+F18+F19+F20+F21+F26+F28+F30+F32+F33+F35+F36+F37+F39</f>
        <v>151</v>
      </c>
      <c r="G43" s="28">
        <f>(G12*F12+G14*F14+G17*F17+G18*F18+G19*F19+G20*F20+G21*F21+G26*F26+G28*F28+G30*F30+G32*F32+G33*F33+G35*F35+G36*F36+G37*F37+G39*F39)/F43</f>
        <v>78.731788079470192</v>
      </c>
      <c r="H43" s="28">
        <f t="shared" ref="H43:L43" si="23">H12+H14+H17+H18+H19+H20+H21+H26+H28+H30+H32+H33+H35+H36+H37+H39</f>
        <v>150</v>
      </c>
      <c r="I43" s="28">
        <f>(I12*H12+I14*H14+I17*H17+I18*H18+I19*H19+I20*H20+I21*H21+I26*H26+I28*H28+I30*H30+I32*H32+I33*H33+I35*H35+I36*H36+I37*H37+I39*H39)/H43</f>
        <v>78.453333333333333</v>
      </c>
      <c r="J43" s="28">
        <f t="shared" si="23"/>
        <v>149</v>
      </c>
      <c r="K43" s="28">
        <f>(K12*J12+K14*J14+K17*J17+K18*J18+K19*J19+K20*J20+K21*J21+K26*J26+K28*J28+K30*J30+K32*J32+K33*J33+K35*J35+K36*J36+K37*J37+K39*J39)/J43</f>
        <v>78.865100671140937</v>
      </c>
      <c r="L43" s="28">
        <f t="shared" si="23"/>
        <v>151</v>
      </c>
      <c r="M43" s="28">
        <f>(M12*L12+M14*L14+M17*L17+M18*L18+M19*L19+M20*L20+M21*L21+M26*L26+M28*L28+M30*L30+M32*L32+M33*L33+M35*L35+M36*L36+M37*L37+M39*L39)/L43</f>
        <v>78.749668874172187</v>
      </c>
      <c r="N43" s="29">
        <f>+M43/100</f>
        <v>0.78749668874172185</v>
      </c>
      <c r="O43" s="28"/>
      <c r="P43" s="28">
        <f>P12+P14+P17+P18+P19+P20+P21+P23+P26+P28+P30+P32+P33+P35+P36+P37+P39</f>
        <v>218</v>
      </c>
      <c r="Q43" s="28">
        <f>(Q12*P12+Q14*P14+Q17*P17+Q18*P18+Q19*P19+Q20*P20+Q21*P21+Q23*P23+Q26*P26+Q28*P28+Q30*P30+Q32*P32+Q33*P33+Q35*P35+Q36*P36+Q37*P37+Q39*P39)/P43</f>
        <v>7.1077981651376145</v>
      </c>
      <c r="R43" s="28"/>
      <c r="S43" s="28"/>
      <c r="T43" s="28">
        <f>T12+T14+T17+T18+T19+T20+T21+T26+T28+T30+T32+T33+T35+T36+T37+T39</f>
        <v>151</v>
      </c>
      <c r="U43" s="28">
        <f>(U12*T12+U14*T14+U17*T17+U18*T18+U19*T19+U20*T20+U21*T21+U26*T26+U28*T28+U30*T30+U32*T32+U33*T33+U35*T35+U36*T36+U37*T37+U39*T39)/T43</f>
        <v>10.673509933774834</v>
      </c>
      <c r="V43" s="28">
        <f t="shared" ref="V43" si="24">V12+V14+V17+V18+V19+V20+V21+V26+V28+V30+V32+V33+V35+V36+V37+V39</f>
        <v>150</v>
      </c>
      <c r="W43" s="28">
        <f>(W12*V12+W14*V14+W17*V17+W18*V18+W19*V19+W20*V20+W21*V21+W26*V26+W28*V28+W30*V30+W32*V32+W33*V33+W35*V35+W36*V36+W37*V37+W39*V39)/V43</f>
        <v>9.4233333333333338</v>
      </c>
      <c r="X43" s="28">
        <f t="shared" ref="X43" si="25">X12+X14+X17+X18+X19+X20+X21+X26+X28+X30+X32+X33+X35+X36+X37+X39</f>
        <v>149</v>
      </c>
      <c r="Y43" s="28">
        <f>(Y12*X12+Y14*X14+Y17*X17+Y18*X18+Y19*X19+Y20*X20+Y21*X21+Y26*X26+Y28*X28+Y30*X30+Y32*X32+Y33*X33+Y35*X35+Y36*X36+Y37*X37+Y39*X39)/X43</f>
        <v>10.85503355704698</v>
      </c>
      <c r="Z43" s="28">
        <f t="shared" ref="Z43" si="26">Z12+Z14+Z17+Z18+Z19+Z20+Z21+Z26+Z28+Z30+Z32+Z33+Z35+Z36+Z37+Z39</f>
        <v>151</v>
      </c>
      <c r="AA43" s="28">
        <f>(AA12*Z12+AA14*Z14+AA17*Z17+AA18*Z18+AA19*Z19+AA20*Z20+AA21*Z21+AA26*Z26+AA28*Z28+AA30*Z30+AA32*Z32+AA33*Z33+AA35*Z35+AA36*Z36+AA37*Z37+AA39*Z39)/Z43</f>
        <v>10.278145695364239</v>
      </c>
      <c r="AB43" s="28"/>
      <c r="AC43" s="28"/>
      <c r="AD43" s="28">
        <f>AD12+AD14+AD17+AD18+AD19+AD20+AD21+AD23+AD26+AD28+AD30+AD32+AD33+AD35+AD36+AD37+AD39</f>
        <v>218</v>
      </c>
      <c r="AE43" s="28">
        <f>(AE12*AD12+AE14*AD14+AE17*AD17+AE18*AD18+AE19*AD19+AE20*AD20+AE21*AD21+AE23*AD23+AE26*AD26+AE28*AD28+AE30*AD30+AE32*AD32+AE33*AD33+AE35*AD35+AE36*AD36+AE37*AD37+AE39*AD39)/AD43</f>
        <v>77.103211009174316</v>
      </c>
      <c r="AF43" s="28"/>
      <c r="AG43" s="28"/>
      <c r="AH43" s="28">
        <f>AH12+AH14+AH17+AH18+AH19+AH20+AH21+AH26+AH28+AH30+AH32+AH33+AH35+AH36+AH37+AH39</f>
        <v>151</v>
      </c>
      <c r="AI43" s="28">
        <f>(AI12*AH12+AI14*AH14+AI17*AH17+AI18*AH18+AI19*AH19+AI20*AH20+AI21*AH21+AI26*AH26+AI28*AH28+AI30*AH30+AI32*AH32+AI33*AH33+AI35*AH35+AI36*AH36+AI37*AH37+AI39*AH39)/AH43</f>
        <v>77.764900662251662</v>
      </c>
      <c r="AJ43" s="28">
        <f t="shared" ref="AJ43" si="27">AJ12+AJ14+AJ17+AJ18+AJ19+AJ20+AJ21+AJ26+AJ28+AJ30+AJ32+AJ33+AJ35+AJ36+AJ37+AJ39</f>
        <v>150</v>
      </c>
      <c r="AK43" s="28">
        <f>(AK12*AJ12+AK14*AJ14+AK17*AJ17+AK18*AJ18+AK19*AJ19+AK20*AJ20+AK21*AJ21+AK26*AJ26+AK28*AJ28+AK30*AJ30+AK32*AJ32+AK33*AJ33+AK35*AJ35+AK36*AJ36+AK37*AJ37+AK39*AJ39)/AJ43</f>
        <v>76.149333333333331</v>
      </c>
      <c r="AL43" s="28">
        <f t="shared" ref="AL43" si="28">AL12+AL14+AL17+AL18+AL19+AL20+AL21+AL26+AL28+AL30+AL32+AL33+AL35+AL36+AL37+AL39</f>
        <v>149</v>
      </c>
      <c r="AM43" s="28">
        <f>(AM12*AL12+AM14*AL14+AM17*AL17+AM18*AL18+AM19*AL19+AM20*AL20+AM21*AL21+AM26*AL26+AM28*AL28+AM30*AL30+AM32*AL32+AM33*AL33+AM35*AL35+AM36*AL36+AM37*AL37+AM39*AL39)/AL43</f>
        <v>77.636241610738253</v>
      </c>
      <c r="AN43" s="28">
        <f t="shared" ref="AN43" si="29">AN12+AN14+AN17+AN18+AN19+AN20+AN21+AN26+AN28+AN30+AN32+AN33+AN35+AN36+AN37+AN39</f>
        <v>151</v>
      </c>
      <c r="AO43" s="28">
        <f>(AO12*AN12+AO14*AN14+AO17*AN17+AO18*AN18+AO19*AN19+AO20*AN20+AO21*AN21+AO26*AN26+AO28*AN28+AO30*AN30+AO32*AN32+AO33*AN33+AO35*AN35+AO36*AN36+AO37*AN37+AO39*AN39)/AN43</f>
        <v>77.235099337748338</v>
      </c>
      <c r="AP43" s="28"/>
      <c r="AQ43" s="28"/>
      <c r="AR43" s="28">
        <f>AR12+AR14+AR17+AR18+AR19+AR20+AR21+AR23+AR26+AR28+AR30+AR32+AR33+AR35+AR36+AR37+AR39</f>
        <v>0</v>
      </c>
      <c r="AS43" s="28" t="e">
        <f>(AS12*AR12+AS14*AR14+AS17*AR17+AS18*AR18+AS19*AR19+AS20*AR20+AS21*AR21+AS23*AR23+AS26*AR26+AS28*AR28+AS30*AR30+AS32*AR32+AS33*AR33+AS35*AR35+AS36*AR36+AS37*AR37+AS39*AR39)/AR43</f>
        <v>#DIV/0!</v>
      </c>
      <c r="AT43" s="28"/>
      <c r="AU43" s="28"/>
      <c r="AV43" s="28">
        <f>AV12+AV14+AV17+AV18+AV19+AV20+AV21+AV23+AV26+AV28+AV30+AV32+AV33+AV35+AV36+AV37+AV39</f>
        <v>0</v>
      </c>
      <c r="AW43" s="28" t="e">
        <f>(AW12*AV12+AW14*AV14+AW17*AV17+AW18*AV18+AW19*AV19+AW20*AV20+AW21*AV21+AW23*AV23+AW26*AV26+AW28*AV28+AW30*AV30+AW32*AV32+AW33*AV33+AW35*AV35+AW36*AV36+AW37*AV37+AW39*AV39)/AV43</f>
        <v>#DIV/0!</v>
      </c>
      <c r="AX43" s="28">
        <f>AX12+AX14+AX17+AX18+AX19+AX20+AX21+AX23+AX26+AX28+AX30+AX32+AX33+AX35+AX36+AX37+AX39</f>
        <v>0</v>
      </c>
      <c r="AY43" s="28" t="e">
        <f>(AY12*AX12+AY14*AX14+AY17*AX17+AY18*AX18+AY19*AX19+AY20*AX20+AY21*AX21+AY23*AX23+AY26*AX26+AY28*AX28+AY30*AX30+AY32*AX32+AY33*AX33+AY35*AX35+AY36*AX36+AY37*AX37+AY39*AX39)/AX43</f>
        <v>#DIV/0!</v>
      </c>
      <c r="AZ43" s="28">
        <f>AZ12+AZ14+AZ17+AZ18+AZ19+AZ20+AZ21+AZ23+AZ26+AZ28+AZ30+AZ32+AZ33+AZ35+AZ36+AZ37+AZ39</f>
        <v>0</v>
      </c>
      <c r="BA43" s="28" t="e">
        <f>(BA12*AZ12+BA14*AZ14+BA17*AZ17+BA18*AZ18+BA19*AZ19+BA20*AZ20+BA21*AZ21+BA23*AZ23+BA26*AZ26+BA28*AZ28+BA30*AZ30+BA32*AZ32+BA33*AZ33+BA35*AZ35+BA36*AZ36+BA37*AZ37+BA39*AZ39)/AZ43</f>
        <v>#DIV/0!</v>
      </c>
      <c r="BB43" s="28">
        <f>BB12+BB14+BB17+BB18+BB19+BB20+BB21+BB23+BB26+BB28+BB30+BB32+BB33+BB35+BB36+BB37+BB39</f>
        <v>0</v>
      </c>
      <c r="BC43" s="28" t="e">
        <f>(BC12*BB12+BC14*BB14+BC17*BB17+BC18*BB18+BC19*BB19+BC20*BB20+BC21*BB21+BC23*BB23+BC26*BB26+BC28*BB28+BC30*BB30+BC32*BB32+BC33*BB33+BC35*BB35+BC36*BB36+BC37*BB37+BC39*BB39)/BB43</f>
        <v>#DIV/0!</v>
      </c>
    </row>
    <row r="45" spans="1:55">
      <c r="A45" s="31" t="s">
        <v>56</v>
      </c>
      <c r="F45">
        <v>2</v>
      </c>
      <c r="G45">
        <v>3</v>
      </c>
      <c r="H45">
        <v>4</v>
      </c>
      <c r="I45">
        <v>5</v>
      </c>
      <c r="J45">
        <v>6</v>
      </c>
      <c r="K45">
        <v>7</v>
      </c>
      <c r="L45">
        <v>8</v>
      </c>
      <c r="M45">
        <v>9</v>
      </c>
      <c r="P45">
        <v>2</v>
      </c>
      <c r="Q45">
        <v>3</v>
      </c>
      <c r="T45">
        <v>2</v>
      </c>
      <c r="U45">
        <v>3</v>
      </c>
      <c r="V45">
        <v>4</v>
      </c>
      <c r="W45">
        <v>5</v>
      </c>
      <c r="X45">
        <v>6</v>
      </c>
      <c r="Y45">
        <v>7</v>
      </c>
      <c r="Z45">
        <v>8</v>
      </c>
      <c r="AA45">
        <v>9</v>
      </c>
      <c r="AD45">
        <v>2</v>
      </c>
      <c r="AE45">
        <v>3</v>
      </c>
      <c r="AH45">
        <v>2</v>
      </c>
      <c r="AI45">
        <v>3</v>
      </c>
      <c r="AJ45">
        <v>4</v>
      </c>
      <c r="AK45">
        <v>5</v>
      </c>
      <c r="AL45">
        <v>6</v>
      </c>
      <c r="AM45">
        <v>7</v>
      </c>
      <c r="AN45">
        <v>8</v>
      </c>
      <c r="AO45">
        <v>9</v>
      </c>
    </row>
    <row r="46" spans="1:55" ht="12.75" customHeight="1">
      <c r="E46" s="32" t="s">
        <v>16</v>
      </c>
      <c r="F46" s="32">
        <v>2008</v>
      </c>
      <c r="G46" s="32"/>
      <c r="H46" s="32">
        <v>2009</v>
      </c>
      <c r="I46" s="32"/>
      <c r="J46" s="32">
        <v>2010</v>
      </c>
      <c r="K46" s="32"/>
      <c r="L46" s="32" t="s">
        <v>57</v>
      </c>
      <c r="M46" s="32"/>
      <c r="T46" s="32">
        <v>2008</v>
      </c>
      <c r="U46" s="32"/>
      <c r="V46" s="32">
        <v>2009</v>
      </c>
      <c r="W46" s="32"/>
      <c r="X46" s="32">
        <v>2010</v>
      </c>
      <c r="Y46" s="32"/>
      <c r="Z46" s="32" t="s">
        <v>57</v>
      </c>
      <c r="AA46" s="32"/>
      <c r="AH46" s="32">
        <v>2008</v>
      </c>
      <c r="AI46" s="32"/>
      <c r="AJ46" s="32">
        <v>2009</v>
      </c>
      <c r="AK46" s="32"/>
      <c r="AL46" s="32">
        <v>2010</v>
      </c>
      <c r="AM46" s="32"/>
      <c r="AN46" s="32" t="s">
        <v>57</v>
      </c>
      <c r="AO46" s="32"/>
      <c r="AV46" s="32"/>
      <c r="AW46" s="32"/>
      <c r="AX46" s="32"/>
      <c r="AY46" s="32"/>
      <c r="AZ46" s="32"/>
      <c r="BA46" s="32"/>
      <c r="BB46" s="32"/>
      <c r="BC46" s="32"/>
    </row>
    <row r="47" spans="1:55" ht="38.25" customHeight="1">
      <c r="A47" s="33" t="s">
        <v>16</v>
      </c>
      <c r="B47" s="34" t="s">
        <v>17</v>
      </c>
      <c r="C47" s="35" t="s">
        <v>18</v>
      </c>
      <c r="E47" s="32"/>
      <c r="F47" s="34" t="s">
        <v>17</v>
      </c>
      <c r="G47" s="35" t="s">
        <v>18</v>
      </c>
      <c r="H47" s="34" t="s">
        <v>17</v>
      </c>
      <c r="I47" s="35" t="s">
        <v>18</v>
      </c>
      <c r="J47" s="34" t="s">
        <v>17</v>
      </c>
      <c r="K47" s="35" t="s">
        <v>18</v>
      </c>
      <c r="L47" s="34" t="s">
        <v>17</v>
      </c>
      <c r="M47" s="35" t="s">
        <v>18</v>
      </c>
      <c r="O47" s="33" t="s">
        <v>16</v>
      </c>
      <c r="P47" s="34" t="s">
        <v>17</v>
      </c>
      <c r="Q47" s="35" t="s">
        <v>19</v>
      </c>
      <c r="T47" s="34" t="s">
        <v>17</v>
      </c>
      <c r="U47" s="35" t="s">
        <v>18</v>
      </c>
      <c r="V47" s="34" t="s">
        <v>17</v>
      </c>
      <c r="W47" s="35" t="s">
        <v>18</v>
      </c>
      <c r="X47" s="34" t="s">
        <v>17</v>
      </c>
      <c r="Y47" s="35" t="s">
        <v>18</v>
      </c>
      <c r="Z47" s="34" t="s">
        <v>17</v>
      </c>
      <c r="AA47" s="35" t="s">
        <v>18</v>
      </c>
      <c r="AC47" s="33" t="s">
        <v>16</v>
      </c>
      <c r="AD47" s="34" t="s">
        <v>17</v>
      </c>
      <c r="AE47" s="35" t="s">
        <v>20</v>
      </c>
      <c r="AH47" s="34" t="s">
        <v>17</v>
      </c>
      <c r="AI47" s="35" t="s">
        <v>18</v>
      </c>
      <c r="AJ47" s="34" t="s">
        <v>17</v>
      </c>
      <c r="AK47" s="35" t="s">
        <v>18</v>
      </c>
      <c r="AL47" s="34" t="s">
        <v>17</v>
      </c>
      <c r="AM47" s="35" t="s">
        <v>18</v>
      </c>
      <c r="AN47" s="34" t="s">
        <v>17</v>
      </c>
      <c r="AO47" s="35" t="s">
        <v>18</v>
      </c>
      <c r="AV47" s="34"/>
      <c r="AW47" s="35"/>
      <c r="AX47" s="34"/>
      <c r="AY47" s="35"/>
      <c r="AZ47" s="34"/>
      <c r="BA47" s="35"/>
      <c r="BB47" s="34"/>
      <c r="BC47" s="35"/>
    </row>
    <row r="48" spans="1:55">
      <c r="A48" s="36" t="s">
        <v>21</v>
      </c>
      <c r="B48" s="37">
        <v>2</v>
      </c>
      <c r="C48" s="37">
        <v>81.400000000000006</v>
      </c>
      <c r="E48" s="36" t="s">
        <v>21</v>
      </c>
      <c r="F48" s="37">
        <v>2</v>
      </c>
      <c r="G48" s="37">
        <v>83.7</v>
      </c>
      <c r="H48" s="37">
        <v>2</v>
      </c>
      <c r="I48" s="37">
        <v>93.1</v>
      </c>
      <c r="J48" s="37">
        <v>2</v>
      </c>
      <c r="K48" s="37">
        <v>82.3</v>
      </c>
      <c r="L48" s="37">
        <v>2</v>
      </c>
      <c r="M48" s="37">
        <v>86.4</v>
      </c>
      <c r="O48" s="36" t="s">
        <v>21</v>
      </c>
      <c r="P48" s="37">
        <v>2</v>
      </c>
      <c r="Q48" s="37">
        <v>6.1</v>
      </c>
      <c r="S48" s="36" t="s">
        <v>21</v>
      </c>
      <c r="T48" s="37">
        <v>2</v>
      </c>
      <c r="U48" s="37">
        <v>3.8</v>
      </c>
      <c r="V48" s="37">
        <v>2</v>
      </c>
      <c r="W48" s="37">
        <v>0.6</v>
      </c>
      <c r="X48" s="37">
        <v>2</v>
      </c>
      <c r="Y48" s="37">
        <v>4.7</v>
      </c>
      <c r="Z48" s="37">
        <v>2</v>
      </c>
      <c r="AA48" s="37">
        <v>3</v>
      </c>
      <c r="AC48" s="36" t="s">
        <v>21</v>
      </c>
      <c r="AD48" s="37">
        <v>2</v>
      </c>
      <c r="AE48" s="37">
        <v>80.7</v>
      </c>
      <c r="AG48" s="36" t="s">
        <v>21</v>
      </c>
      <c r="AH48" s="37">
        <v>2</v>
      </c>
      <c r="AI48" s="37">
        <v>83.7</v>
      </c>
      <c r="AJ48" s="37">
        <v>2</v>
      </c>
      <c r="AK48" s="37">
        <v>93.1</v>
      </c>
      <c r="AL48" s="37">
        <v>2</v>
      </c>
      <c r="AM48" s="37">
        <v>81.900000000000006</v>
      </c>
      <c r="AN48" s="37">
        <v>2</v>
      </c>
      <c r="AO48" s="37">
        <v>86.3</v>
      </c>
    </row>
    <row r="49" spans="1:41">
      <c r="A49" s="36" t="s">
        <v>22</v>
      </c>
      <c r="B49" s="37">
        <v>1</v>
      </c>
      <c r="C49" s="37">
        <v>67</v>
      </c>
      <c r="E49" s="36" t="s">
        <v>22</v>
      </c>
      <c r="F49" s="37">
        <v>1</v>
      </c>
      <c r="G49" s="37">
        <v>69</v>
      </c>
      <c r="H49" s="37">
        <v>1</v>
      </c>
      <c r="I49" s="37">
        <v>71.3</v>
      </c>
      <c r="J49" s="37">
        <v>1</v>
      </c>
      <c r="K49" s="37">
        <v>71.8</v>
      </c>
      <c r="L49" s="37">
        <v>1</v>
      </c>
      <c r="M49" s="37">
        <v>70.7</v>
      </c>
      <c r="O49" s="36" t="s">
        <v>22</v>
      </c>
      <c r="P49" s="37">
        <v>1</v>
      </c>
      <c r="Q49" s="37">
        <v>2.6</v>
      </c>
      <c r="S49" s="36" t="s">
        <v>22</v>
      </c>
      <c r="T49" s="37">
        <v>1</v>
      </c>
      <c r="U49" s="37">
        <v>2.7</v>
      </c>
      <c r="V49" s="37">
        <v>1</v>
      </c>
      <c r="W49" s="37">
        <v>6.3</v>
      </c>
      <c r="X49" s="37">
        <v>1</v>
      </c>
      <c r="Y49" s="37">
        <v>5.6</v>
      </c>
      <c r="Z49" s="37">
        <v>1</v>
      </c>
      <c r="AA49" s="37">
        <v>4.9000000000000004</v>
      </c>
      <c r="AC49" s="36" t="s">
        <v>22</v>
      </c>
      <c r="AD49" s="37">
        <v>1</v>
      </c>
      <c r="AE49" s="37">
        <v>65</v>
      </c>
      <c r="AG49" s="36" t="s">
        <v>22</v>
      </c>
      <c r="AH49" s="37">
        <v>1</v>
      </c>
      <c r="AI49" s="37">
        <v>69</v>
      </c>
      <c r="AJ49" s="37">
        <v>1</v>
      </c>
      <c r="AK49" s="37">
        <v>69.900000000000006</v>
      </c>
      <c r="AL49" s="37">
        <v>1</v>
      </c>
      <c r="AM49" s="37">
        <v>69.7</v>
      </c>
      <c r="AN49" s="37">
        <v>1</v>
      </c>
      <c r="AO49" s="37">
        <v>69.5</v>
      </c>
    </row>
    <row r="50" spans="1:41">
      <c r="A50" s="36" t="s">
        <v>23</v>
      </c>
      <c r="B50" s="37">
        <v>8</v>
      </c>
      <c r="C50" s="37">
        <v>86.7</v>
      </c>
      <c r="E50" s="36" t="s">
        <v>23</v>
      </c>
      <c r="F50" s="37">
        <v>7</v>
      </c>
      <c r="G50" s="37">
        <v>84.9</v>
      </c>
      <c r="H50" s="37">
        <v>7</v>
      </c>
      <c r="I50" s="37">
        <v>87.6</v>
      </c>
      <c r="J50" s="37">
        <v>7</v>
      </c>
      <c r="K50" s="37">
        <v>88</v>
      </c>
      <c r="L50" s="37">
        <v>7</v>
      </c>
      <c r="M50" s="37">
        <v>86.9</v>
      </c>
      <c r="O50" s="36" t="s">
        <v>23</v>
      </c>
      <c r="P50" s="37">
        <v>8</v>
      </c>
      <c r="Q50" s="37">
        <v>3.2</v>
      </c>
      <c r="S50" s="36" t="s">
        <v>23</v>
      </c>
      <c r="T50" s="37">
        <v>7</v>
      </c>
      <c r="U50" s="37">
        <v>4.5999999999999996</v>
      </c>
      <c r="V50" s="37">
        <v>7</v>
      </c>
      <c r="W50" s="37">
        <v>2.9</v>
      </c>
      <c r="X50" s="37">
        <v>7</v>
      </c>
      <c r="Y50" s="37">
        <v>5</v>
      </c>
      <c r="Z50" s="37">
        <v>7</v>
      </c>
      <c r="AA50" s="37">
        <v>4.2</v>
      </c>
      <c r="AC50" s="36" t="s">
        <v>23</v>
      </c>
      <c r="AD50" s="37">
        <v>8</v>
      </c>
      <c r="AE50" s="37">
        <v>85.4</v>
      </c>
      <c r="AG50" s="36" t="s">
        <v>23</v>
      </c>
      <c r="AH50" s="37">
        <v>7</v>
      </c>
      <c r="AI50" s="37">
        <v>84.6</v>
      </c>
      <c r="AJ50" s="37">
        <v>7</v>
      </c>
      <c r="AK50" s="37">
        <v>87.3</v>
      </c>
      <c r="AL50" s="37">
        <v>7</v>
      </c>
      <c r="AM50" s="37">
        <v>87.5</v>
      </c>
      <c r="AN50" s="37">
        <v>7</v>
      </c>
      <c r="AO50" s="37">
        <v>86.5</v>
      </c>
    </row>
    <row r="51" spans="1:41">
      <c r="A51" s="36" t="s">
        <v>24</v>
      </c>
      <c r="B51" s="37">
        <v>2</v>
      </c>
      <c r="C51" s="37">
        <v>71.900000000000006</v>
      </c>
      <c r="E51" s="36" t="s">
        <v>24</v>
      </c>
      <c r="F51" s="37">
        <v>2</v>
      </c>
      <c r="G51" s="37">
        <v>86.9</v>
      </c>
      <c r="H51" s="37">
        <v>2</v>
      </c>
      <c r="I51" s="37">
        <v>81.2</v>
      </c>
      <c r="J51" s="37">
        <v>2</v>
      </c>
      <c r="K51" s="37">
        <v>84.5</v>
      </c>
      <c r="L51" s="37">
        <v>2</v>
      </c>
      <c r="M51" s="37">
        <v>84.1</v>
      </c>
      <c r="O51" s="36" t="s">
        <v>24</v>
      </c>
      <c r="P51" s="37">
        <v>2</v>
      </c>
      <c r="Q51" s="37">
        <v>11.4</v>
      </c>
      <c r="S51" s="36" t="s">
        <v>24</v>
      </c>
      <c r="T51" s="37">
        <v>2</v>
      </c>
      <c r="U51" s="37">
        <v>3.4</v>
      </c>
      <c r="V51" s="37">
        <v>2</v>
      </c>
      <c r="W51" s="37">
        <v>1.6</v>
      </c>
      <c r="X51" s="37">
        <v>2</v>
      </c>
      <c r="Y51" s="37">
        <v>2.8</v>
      </c>
      <c r="Z51" s="37">
        <v>2</v>
      </c>
      <c r="AA51" s="37">
        <v>2.6</v>
      </c>
      <c r="AC51" s="36" t="s">
        <v>24</v>
      </c>
      <c r="AD51" s="37">
        <v>2</v>
      </c>
      <c r="AE51" s="37">
        <v>67.400000000000006</v>
      </c>
      <c r="AG51" s="36" t="s">
        <v>24</v>
      </c>
      <c r="AH51" s="37">
        <v>2</v>
      </c>
      <c r="AI51" s="37">
        <v>86.2</v>
      </c>
      <c r="AJ51" s="37">
        <v>2</v>
      </c>
      <c r="AK51" s="37">
        <v>80.7</v>
      </c>
      <c r="AL51" s="37">
        <v>2</v>
      </c>
      <c r="AM51" s="37">
        <v>84.5</v>
      </c>
      <c r="AN51" s="37">
        <v>2</v>
      </c>
      <c r="AO51" s="37">
        <v>83.8</v>
      </c>
    </row>
    <row r="52" spans="1:41">
      <c r="A52" s="36" t="s">
        <v>25</v>
      </c>
      <c r="B52" s="37">
        <v>6</v>
      </c>
      <c r="C52" s="37">
        <v>73.900000000000006</v>
      </c>
      <c r="E52" s="36" t="s">
        <v>25</v>
      </c>
      <c r="F52" s="37">
        <v>2</v>
      </c>
      <c r="G52" s="37">
        <v>88.3</v>
      </c>
      <c r="H52" s="37">
        <v>2</v>
      </c>
      <c r="I52" s="37">
        <v>87.2</v>
      </c>
      <c r="J52" s="37">
        <v>2</v>
      </c>
      <c r="K52" s="37">
        <v>85.1</v>
      </c>
      <c r="L52" s="37">
        <v>2</v>
      </c>
      <c r="M52" s="37">
        <v>86.9</v>
      </c>
      <c r="O52" s="36" t="s">
        <v>25</v>
      </c>
      <c r="P52" s="37">
        <v>6</v>
      </c>
      <c r="Q52" s="37">
        <v>1.5</v>
      </c>
      <c r="S52" s="36" t="s">
        <v>25</v>
      </c>
      <c r="T52" s="37">
        <v>2</v>
      </c>
      <c r="U52" s="37">
        <v>0.1</v>
      </c>
      <c r="V52" s="37">
        <v>2</v>
      </c>
      <c r="W52" s="37">
        <v>0</v>
      </c>
      <c r="X52" s="37">
        <v>2</v>
      </c>
      <c r="Y52" s="37">
        <v>2.2999999999999998</v>
      </c>
      <c r="Z52" s="37">
        <v>2</v>
      </c>
      <c r="AA52" s="37">
        <v>0.8</v>
      </c>
      <c r="AC52" s="36" t="s">
        <v>25</v>
      </c>
      <c r="AD52" s="37">
        <v>6</v>
      </c>
      <c r="AE52" s="37">
        <v>70.599999999999994</v>
      </c>
      <c r="AG52" s="36" t="s">
        <v>25</v>
      </c>
      <c r="AH52" s="37">
        <v>2</v>
      </c>
      <c r="AI52" s="37">
        <v>87.5</v>
      </c>
      <c r="AJ52" s="37">
        <v>2</v>
      </c>
      <c r="AK52" s="37">
        <v>86.7</v>
      </c>
      <c r="AL52" s="37">
        <v>2</v>
      </c>
      <c r="AM52" s="37">
        <v>84.3</v>
      </c>
      <c r="AN52" s="37">
        <v>2</v>
      </c>
      <c r="AO52" s="37">
        <v>86.2</v>
      </c>
    </row>
    <row r="53" spans="1:41">
      <c r="A53" s="36" t="s">
        <v>26</v>
      </c>
      <c r="B53" s="37">
        <v>25</v>
      </c>
      <c r="C53" s="37">
        <v>76.3</v>
      </c>
      <c r="E53" s="36" t="s">
        <v>26</v>
      </c>
      <c r="F53" s="37">
        <v>18</v>
      </c>
      <c r="G53" s="37">
        <v>80.5</v>
      </c>
      <c r="H53" s="37">
        <v>18</v>
      </c>
      <c r="I53" s="37">
        <v>79.3</v>
      </c>
      <c r="J53" s="37">
        <v>18</v>
      </c>
      <c r="K53" s="37">
        <v>78.099999999999994</v>
      </c>
      <c r="L53" s="37">
        <v>18</v>
      </c>
      <c r="M53" s="37">
        <v>79.3</v>
      </c>
      <c r="O53" s="36" t="s">
        <v>26</v>
      </c>
      <c r="P53" s="37">
        <v>25</v>
      </c>
      <c r="Q53" s="37">
        <v>13</v>
      </c>
      <c r="S53" s="36" t="s">
        <v>26</v>
      </c>
      <c r="T53" s="37">
        <v>18</v>
      </c>
      <c r="U53" s="37">
        <v>8.9</v>
      </c>
      <c r="V53" s="37">
        <v>18</v>
      </c>
      <c r="W53" s="37">
        <v>6.7</v>
      </c>
      <c r="X53" s="37">
        <v>18</v>
      </c>
      <c r="Y53" s="37">
        <v>6.4</v>
      </c>
      <c r="Z53" s="37">
        <v>18</v>
      </c>
      <c r="AA53" s="37">
        <v>7.3</v>
      </c>
      <c r="AC53" s="36" t="s">
        <v>26</v>
      </c>
      <c r="AD53" s="37">
        <v>25</v>
      </c>
      <c r="AE53" s="37">
        <v>75.5</v>
      </c>
      <c r="AG53" s="36" t="s">
        <v>26</v>
      </c>
      <c r="AH53" s="37">
        <v>18</v>
      </c>
      <c r="AI53" s="37">
        <v>80</v>
      </c>
      <c r="AJ53" s="37">
        <v>18</v>
      </c>
      <c r="AK53" s="37">
        <v>78.7</v>
      </c>
      <c r="AL53" s="37">
        <v>18</v>
      </c>
      <c r="AM53" s="37">
        <v>77.599999999999994</v>
      </c>
      <c r="AN53" s="37">
        <v>18</v>
      </c>
      <c r="AO53" s="37">
        <v>78.8</v>
      </c>
    </row>
    <row r="54" spans="1:41">
      <c r="A54" s="36" t="s">
        <v>27</v>
      </c>
      <c r="B54" s="37">
        <v>13</v>
      </c>
      <c r="C54" s="37">
        <v>85.7</v>
      </c>
      <c r="E54" s="36" t="s">
        <v>27</v>
      </c>
      <c r="F54" s="37">
        <v>11</v>
      </c>
      <c r="G54" s="37">
        <v>86.7</v>
      </c>
      <c r="H54" s="37">
        <v>11</v>
      </c>
      <c r="I54" s="37">
        <v>88.4</v>
      </c>
      <c r="J54" s="37">
        <v>13</v>
      </c>
      <c r="K54" s="37">
        <v>89.1</v>
      </c>
      <c r="L54" s="37">
        <v>13</v>
      </c>
      <c r="M54" s="37">
        <v>88.1</v>
      </c>
      <c r="O54" s="36" t="s">
        <v>27</v>
      </c>
      <c r="P54" s="37">
        <v>13</v>
      </c>
      <c r="Q54" s="37">
        <v>2.2000000000000002</v>
      </c>
      <c r="S54" s="36" t="s">
        <v>27</v>
      </c>
      <c r="T54" s="37">
        <v>11</v>
      </c>
      <c r="U54" s="37">
        <v>1.1000000000000001</v>
      </c>
      <c r="V54" s="37">
        <v>11</v>
      </c>
      <c r="W54" s="37">
        <v>0.3</v>
      </c>
      <c r="X54" s="37">
        <v>13</v>
      </c>
      <c r="Y54" s="37">
        <v>0.8</v>
      </c>
      <c r="Z54" s="37">
        <v>13</v>
      </c>
      <c r="AA54" s="37">
        <v>0.7</v>
      </c>
      <c r="AC54" s="36" t="s">
        <v>27</v>
      </c>
      <c r="AD54" s="37">
        <v>13</v>
      </c>
      <c r="AE54" s="37">
        <v>84.4</v>
      </c>
      <c r="AG54" s="36" t="s">
        <v>27</v>
      </c>
      <c r="AH54" s="37">
        <v>11</v>
      </c>
      <c r="AI54" s="37">
        <v>86.5</v>
      </c>
      <c r="AJ54" s="37">
        <v>11</v>
      </c>
      <c r="AK54" s="37">
        <v>88.4</v>
      </c>
      <c r="AL54" s="37">
        <v>13</v>
      </c>
      <c r="AM54" s="37">
        <v>89</v>
      </c>
      <c r="AN54" s="37">
        <v>13</v>
      </c>
      <c r="AO54" s="37">
        <v>88</v>
      </c>
    </row>
    <row r="55" spans="1:41" ht="25.5">
      <c r="A55" s="36" t="s">
        <v>28</v>
      </c>
      <c r="B55" s="37">
        <v>6</v>
      </c>
      <c r="C55" s="37">
        <v>80.900000000000006</v>
      </c>
      <c r="E55" s="36" t="s">
        <v>28</v>
      </c>
      <c r="F55" s="37">
        <v>6</v>
      </c>
      <c r="G55" s="37">
        <v>78.3</v>
      </c>
      <c r="H55" s="37">
        <v>6</v>
      </c>
      <c r="I55" s="37">
        <v>80.099999999999994</v>
      </c>
      <c r="J55" s="37">
        <v>6</v>
      </c>
      <c r="K55" s="37">
        <v>82</v>
      </c>
      <c r="L55" s="37">
        <v>6</v>
      </c>
      <c r="M55" s="37">
        <v>80.2</v>
      </c>
      <c r="O55" s="36" t="s">
        <v>28</v>
      </c>
      <c r="P55" s="37">
        <v>6</v>
      </c>
      <c r="Q55" s="37">
        <v>3.3</v>
      </c>
      <c r="S55" s="36" t="s">
        <v>28</v>
      </c>
      <c r="T55" s="37">
        <v>6</v>
      </c>
      <c r="U55" s="37">
        <v>7.7</v>
      </c>
      <c r="V55" s="37">
        <v>6</v>
      </c>
      <c r="W55" s="37">
        <v>1.9</v>
      </c>
      <c r="X55" s="37">
        <v>6</v>
      </c>
      <c r="Y55" s="37">
        <v>2.9</v>
      </c>
      <c r="Z55" s="37">
        <v>6</v>
      </c>
      <c r="AA55" s="37">
        <v>4.0999999999999996</v>
      </c>
      <c r="AC55" s="36" t="s">
        <v>28</v>
      </c>
      <c r="AD55" s="37">
        <v>6</v>
      </c>
      <c r="AE55" s="37">
        <v>80.099999999999994</v>
      </c>
      <c r="AG55" s="36" t="s">
        <v>28</v>
      </c>
      <c r="AH55" s="37">
        <v>6</v>
      </c>
      <c r="AI55" s="37">
        <v>78</v>
      </c>
      <c r="AJ55" s="37">
        <v>6</v>
      </c>
      <c r="AK55" s="37">
        <v>79.599999999999994</v>
      </c>
      <c r="AL55" s="37">
        <v>6</v>
      </c>
      <c r="AM55" s="37">
        <v>81.599999999999994</v>
      </c>
      <c r="AN55" s="37">
        <v>6</v>
      </c>
      <c r="AO55" s="37">
        <v>79.7</v>
      </c>
    </row>
    <row r="56" spans="1:41">
      <c r="A56" s="36" t="s">
        <v>29</v>
      </c>
      <c r="B56" s="37">
        <v>4</v>
      </c>
      <c r="C56" s="37">
        <v>91.6</v>
      </c>
      <c r="E56" s="36" t="s">
        <v>29</v>
      </c>
      <c r="F56" s="37">
        <v>4</v>
      </c>
      <c r="G56" s="37">
        <v>93.1</v>
      </c>
      <c r="H56" s="37">
        <v>4</v>
      </c>
      <c r="I56" s="37">
        <v>95.7</v>
      </c>
      <c r="J56" s="37">
        <v>4</v>
      </c>
      <c r="K56" s="37">
        <v>92.5</v>
      </c>
      <c r="L56" s="37">
        <v>4</v>
      </c>
      <c r="M56" s="37">
        <v>93.7</v>
      </c>
      <c r="O56" s="36" t="s">
        <v>29</v>
      </c>
      <c r="P56" s="37">
        <v>4</v>
      </c>
      <c r="Q56" s="37">
        <v>1.7</v>
      </c>
      <c r="S56" s="36" t="s">
        <v>29</v>
      </c>
      <c r="T56" s="37">
        <v>4</v>
      </c>
      <c r="U56" s="37">
        <v>1.6</v>
      </c>
      <c r="V56" s="37">
        <v>4</v>
      </c>
      <c r="W56" s="37">
        <v>0.3</v>
      </c>
      <c r="X56" s="37">
        <v>4</v>
      </c>
      <c r="Y56" s="37">
        <v>1</v>
      </c>
      <c r="Z56" s="37">
        <v>4</v>
      </c>
      <c r="AA56" s="37">
        <v>1</v>
      </c>
      <c r="AC56" s="36" t="s">
        <v>29</v>
      </c>
      <c r="AD56" s="37">
        <v>4</v>
      </c>
      <c r="AE56" s="37">
        <v>91.1</v>
      </c>
      <c r="AG56" s="36" t="s">
        <v>29</v>
      </c>
      <c r="AH56" s="37">
        <v>4</v>
      </c>
      <c r="AI56" s="37">
        <v>92.5</v>
      </c>
      <c r="AJ56" s="37">
        <v>4</v>
      </c>
      <c r="AK56" s="37">
        <v>95.2</v>
      </c>
      <c r="AL56" s="37">
        <v>4</v>
      </c>
      <c r="AM56" s="37">
        <v>91.9</v>
      </c>
      <c r="AN56" s="37">
        <v>4</v>
      </c>
      <c r="AO56" s="37">
        <v>93.2</v>
      </c>
    </row>
    <row r="57" spans="1:41">
      <c r="A57" s="36" t="s">
        <v>30</v>
      </c>
      <c r="B57" s="37">
        <v>69</v>
      </c>
      <c r="C57" s="37">
        <v>78.099999999999994</v>
      </c>
      <c r="E57" s="36" t="s">
        <v>30</v>
      </c>
      <c r="F57" s="37">
        <v>59</v>
      </c>
      <c r="G57" s="37">
        <v>79.099999999999994</v>
      </c>
      <c r="H57" s="37">
        <v>59</v>
      </c>
      <c r="I57" s="37">
        <v>77.900000000000006</v>
      </c>
      <c r="J57" s="37">
        <v>59</v>
      </c>
      <c r="K57" s="37">
        <v>78.5</v>
      </c>
      <c r="L57" s="37">
        <v>59</v>
      </c>
      <c r="M57" s="37">
        <v>78.5</v>
      </c>
      <c r="O57" s="36" t="s">
        <v>30</v>
      </c>
      <c r="P57" s="37">
        <v>69</v>
      </c>
      <c r="Q57" s="37">
        <v>8.1999999999999993</v>
      </c>
      <c r="S57" s="36" t="s">
        <v>30</v>
      </c>
      <c r="T57" s="37">
        <v>59</v>
      </c>
      <c r="U57" s="37">
        <v>9.4</v>
      </c>
      <c r="V57" s="37">
        <v>59</v>
      </c>
      <c r="W57" s="37">
        <v>10.5</v>
      </c>
      <c r="X57" s="37">
        <v>59</v>
      </c>
      <c r="Y57" s="37">
        <v>10</v>
      </c>
      <c r="Z57" s="37">
        <v>59</v>
      </c>
      <c r="AA57" s="37">
        <v>10</v>
      </c>
      <c r="AC57" s="36" t="s">
        <v>30</v>
      </c>
      <c r="AD57" s="37">
        <v>69</v>
      </c>
      <c r="AE57" s="37">
        <v>76.2</v>
      </c>
      <c r="AG57" s="36" t="s">
        <v>30</v>
      </c>
      <c r="AH57" s="37">
        <v>59</v>
      </c>
      <c r="AI57" s="37">
        <v>77.599999999999994</v>
      </c>
      <c r="AJ57" s="37">
        <v>59</v>
      </c>
      <c r="AK57" s="37">
        <v>72.900000000000006</v>
      </c>
      <c r="AL57" s="37">
        <v>59</v>
      </c>
      <c r="AM57" s="37">
        <v>76.400000000000006</v>
      </c>
      <c r="AN57" s="37">
        <v>59</v>
      </c>
      <c r="AO57" s="37">
        <v>75.599999999999994</v>
      </c>
    </row>
    <row r="58" spans="1:41">
      <c r="A58" s="36" t="s">
        <v>31</v>
      </c>
      <c r="B58" s="37">
        <v>30</v>
      </c>
      <c r="C58" s="37">
        <v>82.5</v>
      </c>
      <c r="E58" s="36" t="s">
        <v>31</v>
      </c>
      <c r="F58" s="37">
        <v>17</v>
      </c>
      <c r="G58" s="37">
        <v>80.900000000000006</v>
      </c>
      <c r="H58" s="37">
        <v>17</v>
      </c>
      <c r="I58" s="37">
        <v>74.2</v>
      </c>
      <c r="J58" s="37">
        <v>17</v>
      </c>
      <c r="K58" s="37">
        <v>77.5</v>
      </c>
      <c r="L58" s="37">
        <v>17</v>
      </c>
      <c r="M58" s="37">
        <v>77.5</v>
      </c>
      <c r="O58" s="36" t="s">
        <v>31</v>
      </c>
      <c r="P58" s="37">
        <v>30</v>
      </c>
      <c r="Q58" s="37">
        <v>5.3</v>
      </c>
      <c r="S58" s="36" t="s">
        <v>31</v>
      </c>
      <c r="T58" s="37">
        <v>17</v>
      </c>
      <c r="U58" s="37">
        <v>12.4</v>
      </c>
      <c r="V58" s="37">
        <v>17</v>
      </c>
      <c r="W58" s="37">
        <v>11.3</v>
      </c>
      <c r="X58" s="37">
        <v>17</v>
      </c>
      <c r="Y58" s="37">
        <v>11.7</v>
      </c>
      <c r="Z58" s="37">
        <v>17</v>
      </c>
      <c r="AA58" s="37">
        <v>11.8</v>
      </c>
      <c r="AC58" s="36" t="s">
        <v>31</v>
      </c>
      <c r="AD58" s="37">
        <v>30</v>
      </c>
      <c r="AE58" s="37">
        <v>82.1</v>
      </c>
      <c r="AG58" s="36" t="s">
        <v>31</v>
      </c>
      <c r="AH58" s="37">
        <v>17</v>
      </c>
      <c r="AI58" s="37">
        <v>79.900000000000006</v>
      </c>
      <c r="AJ58" s="37">
        <v>17</v>
      </c>
      <c r="AK58" s="37">
        <v>73.599999999999994</v>
      </c>
      <c r="AL58" s="37">
        <v>17</v>
      </c>
      <c r="AM58" s="37">
        <v>76.7</v>
      </c>
      <c r="AN58" s="37">
        <v>17</v>
      </c>
      <c r="AO58" s="37">
        <v>76.7</v>
      </c>
    </row>
    <row r="59" spans="1:41">
      <c r="A59" s="36" t="s">
        <v>32</v>
      </c>
      <c r="B59" s="37">
        <v>4</v>
      </c>
      <c r="C59" s="37">
        <v>85</v>
      </c>
      <c r="E59" s="36" t="s">
        <v>32</v>
      </c>
      <c r="F59" s="37">
        <v>4</v>
      </c>
      <c r="G59" s="37">
        <v>86.1</v>
      </c>
      <c r="H59" s="37">
        <v>4</v>
      </c>
      <c r="I59" s="37">
        <v>87.7</v>
      </c>
      <c r="J59" s="37">
        <v>4</v>
      </c>
      <c r="K59" s="37">
        <v>88.6</v>
      </c>
      <c r="L59" s="37">
        <v>4</v>
      </c>
      <c r="M59" s="37">
        <v>87.5</v>
      </c>
      <c r="O59" s="36" t="s">
        <v>32</v>
      </c>
      <c r="P59" s="37">
        <v>4</v>
      </c>
      <c r="Q59" s="37">
        <v>3.3</v>
      </c>
      <c r="S59" s="36" t="s">
        <v>32</v>
      </c>
      <c r="T59" s="37">
        <v>4</v>
      </c>
      <c r="U59" s="37">
        <v>2.2999999999999998</v>
      </c>
      <c r="V59" s="37">
        <v>4</v>
      </c>
      <c r="W59" s="37">
        <v>1.4</v>
      </c>
      <c r="X59" s="37">
        <v>4</v>
      </c>
      <c r="Y59" s="37">
        <v>1.4</v>
      </c>
      <c r="Z59" s="37">
        <v>4</v>
      </c>
      <c r="AA59" s="37">
        <v>1.7</v>
      </c>
      <c r="AC59" s="36" t="s">
        <v>32</v>
      </c>
      <c r="AD59" s="37">
        <v>4</v>
      </c>
      <c r="AE59" s="37">
        <v>84.8</v>
      </c>
      <c r="AG59" s="36" t="s">
        <v>32</v>
      </c>
      <c r="AH59" s="37">
        <v>4</v>
      </c>
      <c r="AI59" s="37">
        <v>86.1</v>
      </c>
      <c r="AJ59" s="37">
        <v>4</v>
      </c>
      <c r="AK59" s="37">
        <v>87.7</v>
      </c>
      <c r="AL59" s="37">
        <v>4</v>
      </c>
      <c r="AM59" s="37">
        <v>88.6</v>
      </c>
      <c r="AN59" s="37">
        <v>4</v>
      </c>
      <c r="AO59" s="37">
        <v>87.5</v>
      </c>
    </row>
    <row r="60" spans="1:41">
      <c r="A60" s="36" t="s">
        <v>33</v>
      </c>
      <c r="B60" s="37">
        <v>19</v>
      </c>
      <c r="C60" s="37">
        <v>67.400000000000006</v>
      </c>
      <c r="E60" s="36" t="s">
        <v>33</v>
      </c>
      <c r="F60" s="37">
        <v>17</v>
      </c>
      <c r="G60" s="37">
        <v>73.7</v>
      </c>
      <c r="H60" s="37">
        <v>17</v>
      </c>
      <c r="I60" s="37">
        <v>73.7</v>
      </c>
      <c r="J60" s="37">
        <v>19</v>
      </c>
      <c r="K60" s="37">
        <v>78.8</v>
      </c>
      <c r="L60" s="37">
        <v>19</v>
      </c>
      <c r="M60" s="37">
        <v>75.5</v>
      </c>
      <c r="O60" s="36" t="s">
        <v>33</v>
      </c>
      <c r="P60" s="37">
        <v>19</v>
      </c>
      <c r="Q60" s="37">
        <v>13.7</v>
      </c>
      <c r="S60" s="36" t="s">
        <v>33</v>
      </c>
      <c r="T60" s="37">
        <v>17</v>
      </c>
      <c r="U60" s="37">
        <v>5.6</v>
      </c>
      <c r="V60" s="37">
        <v>17</v>
      </c>
      <c r="W60" s="37">
        <v>3.8</v>
      </c>
      <c r="X60" s="37">
        <v>19</v>
      </c>
      <c r="Y60" s="37">
        <v>6.6</v>
      </c>
      <c r="Z60" s="37">
        <v>19</v>
      </c>
      <c r="AA60" s="37">
        <v>5.4</v>
      </c>
      <c r="AC60" s="36" t="s">
        <v>33</v>
      </c>
      <c r="AD60" s="37">
        <v>19</v>
      </c>
      <c r="AE60" s="37">
        <v>58</v>
      </c>
      <c r="AG60" s="36" t="s">
        <v>33</v>
      </c>
      <c r="AH60" s="37">
        <v>17</v>
      </c>
      <c r="AI60" s="37">
        <v>43.6</v>
      </c>
      <c r="AJ60" s="37">
        <v>17</v>
      </c>
      <c r="AK60" s="37">
        <v>47.7</v>
      </c>
      <c r="AL60" s="37">
        <v>19</v>
      </c>
      <c r="AM60" s="37">
        <v>57.5</v>
      </c>
      <c r="AN60" s="37">
        <v>19</v>
      </c>
      <c r="AO60" s="37">
        <v>49.8</v>
      </c>
    </row>
    <row r="61" spans="1:41">
      <c r="A61" s="36" t="s">
        <v>34</v>
      </c>
      <c r="B61" s="37">
        <v>4</v>
      </c>
      <c r="C61" s="37">
        <v>67.900000000000006</v>
      </c>
      <c r="E61" s="36" t="s">
        <v>35</v>
      </c>
      <c r="F61" s="37">
        <v>55</v>
      </c>
      <c r="G61" s="37">
        <v>57.1</v>
      </c>
      <c r="H61" s="37">
        <v>55</v>
      </c>
      <c r="I61" s="37">
        <v>64.599999999999994</v>
      </c>
      <c r="J61" s="37">
        <v>54</v>
      </c>
      <c r="K61" s="37">
        <v>67.5</v>
      </c>
      <c r="L61" s="37">
        <v>56</v>
      </c>
      <c r="M61" s="37">
        <v>63</v>
      </c>
      <c r="O61" s="36" t="s">
        <v>34</v>
      </c>
      <c r="P61" s="37">
        <v>4</v>
      </c>
      <c r="Q61" s="37">
        <v>7.2</v>
      </c>
      <c r="S61" s="36" t="s">
        <v>35</v>
      </c>
      <c r="T61" s="37">
        <v>55</v>
      </c>
      <c r="U61" s="37">
        <v>4</v>
      </c>
      <c r="V61" s="37">
        <v>55</v>
      </c>
      <c r="W61" s="37">
        <v>4.5999999999999996</v>
      </c>
      <c r="X61" s="37">
        <v>54</v>
      </c>
      <c r="Y61" s="37">
        <v>6.5</v>
      </c>
      <c r="Z61" s="37">
        <v>56</v>
      </c>
      <c r="AA61" s="37">
        <v>5</v>
      </c>
      <c r="AC61" s="36" t="s">
        <v>34</v>
      </c>
      <c r="AD61" s="37">
        <v>4</v>
      </c>
      <c r="AE61" s="37">
        <v>45.6</v>
      </c>
      <c r="AG61" s="36" t="s">
        <v>35</v>
      </c>
      <c r="AH61" s="37">
        <v>55</v>
      </c>
      <c r="AI61" s="37">
        <v>57</v>
      </c>
      <c r="AJ61" s="37">
        <v>55</v>
      </c>
      <c r="AK61" s="37">
        <v>63.3</v>
      </c>
      <c r="AL61" s="37">
        <v>54</v>
      </c>
      <c r="AM61" s="37">
        <v>66.900000000000006</v>
      </c>
      <c r="AN61" s="37">
        <v>56</v>
      </c>
      <c r="AO61" s="37">
        <v>62.4</v>
      </c>
    </row>
    <row r="62" spans="1:41" ht="25.5">
      <c r="A62" s="36" t="s">
        <v>35</v>
      </c>
      <c r="B62" s="37">
        <v>58</v>
      </c>
      <c r="C62" s="37">
        <v>71.900000000000006</v>
      </c>
      <c r="E62" s="36" t="s">
        <v>36</v>
      </c>
      <c r="F62" s="37">
        <v>20</v>
      </c>
      <c r="G62" s="37">
        <v>93.3</v>
      </c>
      <c r="H62" s="37">
        <v>20</v>
      </c>
      <c r="I62" s="37">
        <v>91.1</v>
      </c>
      <c r="J62" s="37">
        <v>20</v>
      </c>
      <c r="K62" s="37">
        <v>90.7</v>
      </c>
      <c r="L62" s="37">
        <v>20</v>
      </c>
      <c r="M62" s="37">
        <v>91.7</v>
      </c>
      <c r="O62" s="36" t="s">
        <v>35</v>
      </c>
      <c r="P62" s="37">
        <v>58</v>
      </c>
      <c r="Q62" s="37">
        <v>4.7</v>
      </c>
      <c r="S62" s="36" t="s">
        <v>36</v>
      </c>
      <c r="T62" s="37">
        <v>20</v>
      </c>
      <c r="U62" s="37">
        <v>0.3</v>
      </c>
      <c r="V62" s="37">
        <v>20</v>
      </c>
      <c r="W62" s="37">
        <v>0.5</v>
      </c>
      <c r="X62" s="37">
        <v>20</v>
      </c>
      <c r="Y62" s="37">
        <v>0</v>
      </c>
      <c r="Z62" s="37">
        <v>20</v>
      </c>
      <c r="AA62" s="37">
        <v>0.3</v>
      </c>
      <c r="AC62" s="36" t="s">
        <v>35</v>
      </c>
      <c r="AD62" s="37">
        <v>58</v>
      </c>
      <c r="AE62" s="37">
        <v>71.5</v>
      </c>
      <c r="AG62" s="36" t="s">
        <v>36</v>
      </c>
      <c r="AH62" s="37">
        <v>20</v>
      </c>
      <c r="AI62" s="37">
        <v>93.2</v>
      </c>
      <c r="AJ62" s="37">
        <v>20</v>
      </c>
      <c r="AK62" s="37">
        <v>91.1</v>
      </c>
      <c r="AL62" s="37">
        <v>20</v>
      </c>
      <c r="AM62" s="37">
        <v>90.6</v>
      </c>
      <c r="AN62" s="37">
        <v>20</v>
      </c>
      <c r="AO62" s="37">
        <v>91.6</v>
      </c>
    </row>
    <row r="63" spans="1:41" ht="25.5">
      <c r="A63" s="36" t="s">
        <v>36</v>
      </c>
      <c r="B63" s="37">
        <v>20</v>
      </c>
      <c r="C63" s="37">
        <v>87.6</v>
      </c>
      <c r="E63" s="36" t="s">
        <v>37</v>
      </c>
      <c r="F63" s="37">
        <v>1</v>
      </c>
      <c r="G63" s="37">
        <v>84.5</v>
      </c>
      <c r="H63" s="37">
        <v>1</v>
      </c>
      <c r="I63" s="37">
        <v>93.9</v>
      </c>
      <c r="J63" s="37">
        <v>0</v>
      </c>
      <c r="K63" s="37">
        <v>0</v>
      </c>
      <c r="L63" s="37">
        <v>1</v>
      </c>
      <c r="M63" s="37">
        <v>89.1</v>
      </c>
      <c r="O63" s="36" t="s">
        <v>36</v>
      </c>
      <c r="P63" s="37">
        <v>20</v>
      </c>
      <c r="Q63" s="37">
        <v>1.1000000000000001</v>
      </c>
      <c r="S63" s="36" t="s">
        <v>37</v>
      </c>
      <c r="T63" s="37">
        <v>1</v>
      </c>
      <c r="U63" s="37">
        <v>0.7</v>
      </c>
      <c r="V63" s="37">
        <v>1</v>
      </c>
      <c r="W63" s="37">
        <v>6.1</v>
      </c>
      <c r="X63" s="37">
        <v>0</v>
      </c>
      <c r="Y63" s="37">
        <v>0</v>
      </c>
      <c r="Z63" s="37">
        <v>1</v>
      </c>
      <c r="AA63" s="37">
        <v>3.4</v>
      </c>
      <c r="AC63" s="36" t="s">
        <v>36</v>
      </c>
      <c r="AD63" s="37">
        <v>20</v>
      </c>
      <c r="AE63" s="37">
        <v>87.5</v>
      </c>
      <c r="AG63" s="36" t="s">
        <v>37</v>
      </c>
      <c r="AH63" s="37">
        <v>1</v>
      </c>
      <c r="AI63" s="37">
        <v>84.5</v>
      </c>
      <c r="AJ63" s="37">
        <v>1</v>
      </c>
      <c r="AK63" s="37">
        <v>93.9</v>
      </c>
      <c r="AL63" s="37">
        <v>0</v>
      </c>
      <c r="AM63" s="37">
        <v>0</v>
      </c>
      <c r="AN63" s="37">
        <v>1</v>
      </c>
      <c r="AO63" s="37">
        <v>89.1</v>
      </c>
    </row>
    <row r="64" spans="1:41" ht="25.5">
      <c r="A64" s="36" t="s">
        <v>37</v>
      </c>
      <c r="B64" s="37">
        <v>2</v>
      </c>
      <c r="C64" s="37">
        <v>72</v>
      </c>
      <c r="E64" s="36" t="s">
        <v>38</v>
      </c>
      <c r="F64" s="37">
        <v>2</v>
      </c>
      <c r="G64" s="37">
        <v>83.3</v>
      </c>
      <c r="H64" s="37">
        <v>2</v>
      </c>
      <c r="I64" s="37">
        <v>88.7</v>
      </c>
      <c r="J64" s="37">
        <v>2</v>
      </c>
      <c r="K64" s="37">
        <v>54.7</v>
      </c>
      <c r="L64" s="37">
        <v>2</v>
      </c>
      <c r="M64" s="37">
        <v>75.599999999999994</v>
      </c>
      <c r="O64" s="36" t="s">
        <v>37</v>
      </c>
      <c r="P64" s="37">
        <v>2</v>
      </c>
      <c r="Q64" s="37">
        <v>5.6</v>
      </c>
      <c r="S64" s="36" t="s">
        <v>38</v>
      </c>
      <c r="T64" s="37">
        <v>2</v>
      </c>
      <c r="U64" s="37">
        <v>9.1</v>
      </c>
      <c r="V64" s="37">
        <v>2</v>
      </c>
      <c r="W64" s="37">
        <v>3</v>
      </c>
      <c r="X64" s="37">
        <v>2</v>
      </c>
      <c r="Y64" s="37">
        <v>19</v>
      </c>
      <c r="Z64" s="37">
        <v>2</v>
      </c>
      <c r="AA64" s="37">
        <v>10.3</v>
      </c>
      <c r="AC64" s="36" t="s">
        <v>37</v>
      </c>
      <c r="AD64" s="37">
        <v>2</v>
      </c>
      <c r="AE64" s="37">
        <v>62.4</v>
      </c>
      <c r="AG64" s="36" t="s">
        <v>38</v>
      </c>
      <c r="AH64" s="37">
        <v>2</v>
      </c>
      <c r="AI64" s="37">
        <v>83.1</v>
      </c>
      <c r="AJ64" s="37">
        <v>2</v>
      </c>
      <c r="AK64" s="37">
        <v>88.5</v>
      </c>
      <c r="AL64" s="37">
        <v>2</v>
      </c>
      <c r="AM64" s="37">
        <v>53.5</v>
      </c>
      <c r="AN64" s="37">
        <v>2</v>
      </c>
      <c r="AO64" s="37">
        <v>75</v>
      </c>
    </row>
    <row r="65" spans="1:47" ht="25.5">
      <c r="A65" s="36" t="s">
        <v>38</v>
      </c>
      <c r="B65" s="37">
        <v>2</v>
      </c>
      <c r="C65" s="37">
        <v>82.1</v>
      </c>
      <c r="E65" s="36" t="s">
        <v>39</v>
      </c>
      <c r="F65" s="37">
        <v>1</v>
      </c>
      <c r="G65" s="37">
        <v>92.6</v>
      </c>
      <c r="H65" s="37">
        <v>1</v>
      </c>
      <c r="I65" s="37">
        <v>95.1</v>
      </c>
      <c r="J65" s="37">
        <v>1</v>
      </c>
      <c r="K65" s="37">
        <v>89.1</v>
      </c>
      <c r="L65" s="37">
        <v>1</v>
      </c>
      <c r="M65" s="37">
        <v>92.3</v>
      </c>
      <c r="O65" s="36" t="s">
        <v>38</v>
      </c>
      <c r="P65" s="37">
        <v>2</v>
      </c>
      <c r="Q65" s="37">
        <v>6.5</v>
      </c>
      <c r="S65" s="36" t="s">
        <v>39</v>
      </c>
      <c r="T65" s="37">
        <v>1</v>
      </c>
      <c r="U65" s="37">
        <v>4.0999999999999996</v>
      </c>
      <c r="V65" s="37">
        <v>1</v>
      </c>
      <c r="W65" s="37">
        <v>0.9</v>
      </c>
      <c r="X65" s="37">
        <v>1</v>
      </c>
      <c r="Y65" s="37">
        <v>2.6</v>
      </c>
      <c r="Z65" s="37">
        <v>1</v>
      </c>
      <c r="AA65" s="37">
        <v>2.5</v>
      </c>
      <c r="AC65" s="36" t="s">
        <v>38</v>
      </c>
      <c r="AD65" s="37">
        <v>2</v>
      </c>
      <c r="AE65" s="37">
        <v>81.400000000000006</v>
      </c>
      <c r="AG65" s="36" t="s">
        <v>39</v>
      </c>
      <c r="AH65" s="37">
        <v>1</v>
      </c>
      <c r="AI65" s="37">
        <v>92.6</v>
      </c>
      <c r="AJ65" s="37">
        <v>1</v>
      </c>
      <c r="AK65" s="37">
        <v>95.1</v>
      </c>
      <c r="AL65" s="37">
        <v>1</v>
      </c>
      <c r="AM65" s="37">
        <v>88.9</v>
      </c>
      <c r="AN65" s="37">
        <v>1</v>
      </c>
      <c r="AO65" s="37">
        <v>92.2</v>
      </c>
    </row>
    <row r="66" spans="1:47">
      <c r="A66" s="36" t="s">
        <v>39</v>
      </c>
      <c r="B66" s="37">
        <v>2</v>
      </c>
      <c r="C66" s="37">
        <v>85.3</v>
      </c>
      <c r="E66" s="36" t="s">
        <v>40</v>
      </c>
      <c r="F66" s="37">
        <v>2</v>
      </c>
      <c r="G66" s="37">
        <v>55.6</v>
      </c>
      <c r="H66" s="37">
        <v>2</v>
      </c>
      <c r="I66" s="37">
        <v>72.5</v>
      </c>
      <c r="J66" s="37">
        <v>2</v>
      </c>
      <c r="K66" s="37">
        <v>69.7</v>
      </c>
      <c r="L66" s="37">
        <v>2</v>
      </c>
      <c r="M66" s="37">
        <v>65.900000000000006</v>
      </c>
      <c r="O66" s="36" t="s">
        <v>39</v>
      </c>
      <c r="P66" s="37">
        <v>2</v>
      </c>
      <c r="Q66" s="37">
        <v>3.4</v>
      </c>
      <c r="S66" s="36" t="s">
        <v>40</v>
      </c>
      <c r="T66" s="37">
        <v>2</v>
      </c>
      <c r="U66" s="37">
        <v>4.9000000000000004</v>
      </c>
      <c r="V66" s="37">
        <v>2</v>
      </c>
      <c r="W66" s="37">
        <v>12.1</v>
      </c>
      <c r="X66" s="37">
        <v>2</v>
      </c>
      <c r="Y66" s="37">
        <v>6.1</v>
      </c>
      <c r="Z66" s="37">
        <v>2</v>
      </c>
      <c r="AA66" s="37">
        <v>7.7</v>
      </c>
      <c r="AC66" s="36" t="s">
        <v>39</v>
      </c>
      <c r="AD66" s="37">
        <v>2</v>
      </c>
      <c r="AE66" s="37">
        <v>84.9</v>
      </c>
      <c r="AG66" s="36" t="s">
        <v>40</v>
      </c>
      <c r="AH66" s="37">
        <v>2</v>
      </c>
      <c r="AI66" s="37">
        <v>55.5</v>
      </c>
      <c r="AJ66" s="37">
        <v>2</v>
      </c>
      <c r="AK66" s="37">
        <v>72.5</v>
      </c>
      <c r="AL66" s="37">
        <v>2</v>
      </c>
      <c r="AM66" s="37">
        <v>69.7</v>
      </c>
      <c r="AN66" s="37">
        <v>2</v>
      </c>
      <c r="AO66" s="37">
        <v>65.900000000000006</v>
      </c>
    </row>
    <row r="67" spans="1:47">
      <c r="A67" s="36" t="s">
        <v>40</v>
      </c>
      <c r="B67" s="37">
        <v>2</v>
      </c>
      <c r="C67" s="37">
        <v>47.2</v>
      </c>
      <c r="E67" s="36" t="s">
        <v>41</v>
      </c>
      <c r="F67" s="37">
        <v>2</v>
      </c>
      <c r="G67" s="37">
        <v>91.6</v>
      </c>
      <c r="H67" s="37">
        <v>2</v>
      </c>
      <c r="I67" s="37">
        <v>95.2</v>
      </c>
      <c r="J67" s="37">
        <v>2</v>
      </c>
      <c r="K67" s="37">
        <v>93.9</v>
      </c>
      <c r="L67" s="37">
        <v>2</v>
      </c>
      <c r="M67" s="37">
        <v>93.6</v>
      </c>
      <c r="O67" s="36" t="s">
        <v>40</v>
      </c>
      <c r="P67" s="37">
        <v>2</v>
      </c>
      <c r="Q67" s="37">
        <v>21.4</v>
      </c>
      <c r="S67" s="36" t="s">
        <v>41</v>
      </c>
      <c r="T67" s="37">
        <v>2</v>
      </c>
      <c r="U67" s="37">
        <v>2.5</v>
      </c>
      <c r="V67" s="37">
        <v>2</v>
      </c>
      <c r="W67" s="37">
        <v>1.3</v>
      </c>
      <c r="X67" s="37">
        <v>2</v>
      </c>
      <c r="Y67" s="37">
        <v>2.2999999999999998</v>
      </c>
      <c r="Z67" s="37">
        <v>2</v>
      </c>
      <c r="AA67" s="37">
        <v>2.1</v>
      </c>
      <c r="AC67" s="36" t="s">
        <v>40</v>
      </c>
      <c r="AD67" s="37">
        <v>2</v>
      </c>
      <c r="AE67" s="37">
        <v>46.3</v>
      </c>
      <c r="AG67" s="36" t="s">
        <v>41</v>
      </c>
      <c r="AH67" s="37">
        <v>2</v>
      </c>
      <c r="AI67" s="37">
        <v>90.3</v>
      </c>
      <c r="AJ67" s="37">
        <v>2</v>
      </c>
      <c r="AK67" s="37">
        <v>94.8</v>
      </c>
      <c r="AL67" s="37">
        <v>2</v>
      </c>
      <c r="AM67" s="37">
        <v>93.5</v>
      </c>
      <c r="AN67" s="37">
        <v>2</v>
      </c>
      <c r="AO67" s="37">
        <v>92.9</v>
      </c>
    </row>
    <row r="68" spans="1:47" ht="25.5">
      <c r="A68" s="36" t="s">
        <v>41</v>
      </c>
      <c r="B68" s="37">
        <v>2</v>
      </c>
      <c r="C68" s="37">
        <v>90.4</v>
      </c>
      <c r="E68" s="36" t="s">
        <v>42</v>
      </c>
      <c r="F68" s="37">
        <v>31</v>
      </c>
      <c r="G68" s="37">
        <v>80.900000000000006</v>
      </c>
      <c r="H68" s="37">
        <v>31</v>
      </c>
      <c r="I68" s="37">
        <v>82.2</v>
      </c>
      <c r="J68" s="37">
        <v>31</v>
      </c>
      <c r="K68" s="37">
        <v>81.599999999999994</v>
      </c>
      <c r="L68" s="37">
        <v>31</v>
      </c>
      <c r="M68" s="37">
        <v>81.599999999999994</v>
      </c>
      <c r="O68" s="36" t="s">
        <v>41</v>
      </c>
      <c r="P68" s="37">
        <v>2</v>
      </c>
      <c r="Q68" s="37">
        <v>3.2</v>
      </c>
      <c r="S68" s="36" t="s">
        <v>42</v>
      </c>
      <c r="T68" s="37">
        <v>31</v>
      </c>
      <c r="U68" s="37">
        <v>1.9</v>
      </c>
      <c r="V68" s="37">
        <v>31</v>
      </c>
      <c r="W68" s="37">
        <v>2.8</v>
      </c>
      <c r="X68" s="37">
        <v>31</v>
      </c>
      <c r="Y68" s="37">
        <v>2.8</v>
      </c>
      <c r="Z68" s="37">
        <v>31</v>
      </c>
      <c r="AA68" s="37">
        <v>2.5</v>
      </c>
      <c r="AC68" s="36" t="s">
        <v>41</v>
      </c>
      <c r="AD68" s="37">
        <v>2</v>
      </c>
      <c r="AE68" s="37">
        <v>89.5</v>
      </c>
      <c r="AG68" s="36" t="s">
        <v>42</v>
      </c>
      <c r="AH68" s="37">
        <v>31</v>
      </c>
      <c r="AI68" s="37">
        <v>80.599999999999994</v>
      </c>
      <c r="AJ68" s="37">
        <v>31</v>
      </c>
      <c r="AK68" s="37">
        <v>82</v>
      </c>
      <c r="AL68" s="37">
        <v>31</v>
      </c>
      <c r="AM68" s="37">
        <v>81.3</v>
      </c>
      <c r="AN68" s="37">
        <v>31</v>
      </c>
      <c r="AO68" s="37">
        <v>81.3</v>
      </c>
    </row>
    <row r="69" spans="1:47" ht="25.5">
      <c r="A69" s="36" t="s">
        <v>42</v>
      </c>
      <c r="B69" s="37">
        <v>31</v>
      </c>
      <c r="C69" s="37">
        <v>73.400000000000006</v>
      </c>
      <c r="E69" s="36" t="s">
        <v>43</v>
      </c>
      <c r="F69" s="37">
        <v>5</v>
      </c>
      <c r="G69" s="37">
        <v>89.1</v>
      </c>
      <c r="H69" s="37">
        <v>4</v>
      </c>
      <c r="I69" s="37">
        <v>88</v>
      </c>
      <c r="J69" s="37">
        <v>4</v>
      </c>
      <c r="K69" s="37">
        <v>88.8</v>
      </c>
      <c r="L69" s="37">
        <v>5</v>
      </c>
      <c r="M69" s="37">
        <v>88.7</v>
      </c>
      <c r="O69" s="36" t="s">
        <v>42</v>
      </c>
      <c r="P69" s="37">
        <v>31</v>
      </c>
      <c r="Q69" s="37">
        <v>4.5999999999999996</v>
      </c>
      <c r="S69" s="36" t="s">
        <v>43</v>
      </c>
      <c r="T69" s="37">
        <v>5</v>
      </c>
      <c r="U69" s="37">
        <v>0.8</v>
      </c>
      <c r="V69" s="37">
        <v>4</v>
      </c>
      <c r="W69" s="37">
        <v>0.6</v>
      </c>
      <c r="X69" s="37">
        <v>4</v>
      </c>
      <c r="Y69" s="37">
        <v>0.7</v>
      </c>
      <c r="Z69" s="37">
        <v>5</v>
      </c>
      <c r="AA69" s="37">
        <v>0.7</v>
      </c>
      <c r="AC69" s="36" t="s">
        <v>42</v>
      </c>
      <c r="AD69" s="37">
        <v>31</v>
      </c>
      <c r="AE69" s="37">
        <v>71.099999999999994</v>
      </c>
      <c r="AG69" s="36" t="s">
        <v>43</v>
      </c>
      <c r="AH69" s="37">
        <v>5</v>
      </c>
      <c r="AI69" s="37">
        <v>87.8</v>
      </c>
      <c r="AJ69" s="37">
        <v>4</v>
      </c>
      <c r="AK69" s="37">
        <v>86.7</v>
      </c>
      <c r="AL69" s="37">
        <v>4</v>
      </c>
      <c r="AM69" s="37">
        <v>87</v>
      </c>
      <c r="AN69" s="37">
        <v>5</v>
      </c>
      <c r="AO69" s="37">
        <v>87.2</v>
      </c>
    </row>
    <row r="70" spans="1:47">
      <c r="A70" s="36" t="s">
        <v>43</v>
      </c>
      <c r="B70" s="37">
        <v>7</v>
      </c>
      <c r="C70" s="37">
        <v>80.400000000000006</v>
      </c>
      <c r="E70" s="36" t="s">
        <v>44</v>
      </c>
      <c r="F70" s="37">
        <v>1</v>
      </c>
      <c r="G70" s="37">
        <v>98.6</v>
      </c>
      <c r="H70" s="37">
        <v>1</v>
      </c>
      <c r="I70" s="37">
        <v>90.8</v>
      </c>
      <c r="J70" s="37">
        <v>1</v>
      </c>
      <c r="K70" s="37">
        <v>89.3</v>
      </c>
      <c r="L70" s="37">
        <v>1</v>
      </c>
      <c r="M70" s="37">
        <v>92.9</v>
      </c>
      <c r="O70" s="36" t="s">
        <v>43</v>
      </c>
      <c r="P70" s="37">
        <v>7</v>
      </c>
      <c r="Q70" s="37">
        <v>1.9</v>
      </c>
      <c r="S70" s="36" t="s">
        <v>44</v>
      </c>
      <c r="T70" s="37">
        <v>1</v>
      </c>
      <c r="U70" s="37">
        <v>1.4</v>
      </c>
      <c r="V70" s="37">
        <v>1</v>
      </c>
      <c r="W70" s="37">
        <v>0.6</v>
      </c>
      <c r="X70" s="37">
        <v>1</v>
      </c>
      <c r="Y70" s="37">
        <v>1.5</v>
      </c>
      <c r="Z70" s="37">
        <v>1</v>
      </c>
      <c r="AA70" s="37">
        <v>1.2</v>
      </c>
      <c r="AC70" s="36" t="s">
        <v>43</v>
      </c>
      <c r="AD70" s="37">
        <v>7</v>
      </c>
      <c r="AE70" s="37">
        <v>77.599999999999994</v>
      </c>
      <c r="AG70" s="36" t="s">
        <v>44</v>
      </c>
      <c r="AH70" s="37">
        <v>1</v>
      </c>
      <c r="AI70" s="37">
        <v>98.6</v>
      </c>
      <c r="AJ70" s="37">
        <v>1</v>
      </c>
      <c r="AK70" s="37">
        <v>90.8</v>
      </c>
      <c r="AL70" s="37">
        <v>1</v>
      </c>
      <c r="AM70" s="37">
        <v>89.3</v>
      </c>
      <c r="AN70" s="37">
        <v>1</v>
      </c>
      <c r="AO70" s="37">
        <v>92.9</v>
      </c>
    </row>
    <row r="71" spans="1:47" ht="25.5">
      <c r="A71" s="36" t="s">
        <v>44</v>
      </c>
      <c r="B71" s="37">
        <v>1</v>
      </c>
      <c r="C71" s="37">
        <v>85.3</v>
      </c>
      <c r="E71" s="36" t="s">
        <v>45</v>
      </c>
      <c r="F71" s="37">
        <v>2</v>
      </c>
      <c r="G71" s="37">
        <v>82.3</v>
      </c>
      <c r="H71" s="37">
        <v>2</v>
      </c>
      <c r="I71" s="37">
        <v>75.3</v>
      </c>
      <c r="J71" s="37">
        <v>2</v>
      </c>
      <c r="K71" s="37">
        <v>83.2</v>
      </c>
      <c r="L71" s="37">
        <v>2</v>
      </c>
      <c r="M71" s="37">
        <v>80.3</v>
      </c>
      <c r="O71" s="36" t="s">
        <v>44</v>
      </c>
      <c r="P71" s="37">
        <v>1</v>
      </c>
      <c r="Q71" s="37">
        <v>1.6</v>
      </c>
      <c r="S71" s="36" t="s">
        <v>45</v>
      </c>
      <c r="T71" s="37">
        <v>2</v>
      </c>
      <c r="U71" s="37">
        <v>6</v>
      </c>
      <c r="V71" s="37">
        <v>2</v>
      </c>
      <c r="W71" s="37">
        <v>1.8</v>
      </c>
      <c r="X71" s="37">
        <v>2</v>
      </c>
      <c r="Y71" s="37">
        <v>5.6</v>
      </c>
      <c r="Z71" s="37">
        <v>2</v>
      </c>
      <c r="AA71" s="37">
        <v>4.5</v>
      </c>
      <c r="AC71" s="36" t="s">
        <v>44</v>
      </c>
      <c r="AD71" s="37">
        <v>1</v>
      </c>
      <c r="AE71" s="37">
        <v>84</v>
      </c>
      <c r="AG71" s="36" t="s">
        <v>45</v>
      </c>
      <c r="AH71" s="37">
        <v>2</v>
      </c>
      <c r="AI71" s="37">
        <v>81.3</v>
      </c>
      <c r="AJ71" s="37">
        <v>2</v>
      </c>
      <c r="AK71" s="37">
        <v>74</v>
      </c>
      <c r="AL71" s="37">
        <v>2</v>
      </c>
      <c r="AM71" s="37">
        <v>82.9</v>
      </c>
      <c r="AN71" s="37">
        <v>2</v>
      </c>
      <c r="AO71" s="37">
        <v>79.400000000000006</v>
      </c>
    </row>
    <row r="72" spans="1:47">
      <c r="A72" s="36" t="s">
        <v>45</v>
      </c>
      <c r="B72" s="37">
        <v>2</v>
      </c>
      <c r="C72" s="37">
        <v>76.7</v>
      </c>
      <c r="E72" s="36" t="s">
        <v>46</v>
      </c>
      <c r="F72" s="37">
        <v>8</v>
      </c>
      <c r="G72" s="37">
        <v>87.1</v>
      </c>
      <c r="H72" s="37">
        <v>8</v>
      </c>
      <c r="I72" s="37">
        <v>78.7</v>
      </c>
      <c r="J72" s="37">
        <v>8</v>
      </c>
      <c r="K72" s="37">
        <v>91.2</v>
      </c>
      <c r="L72" s="37">
        <v>8</v>
      </c>
      <c r="M72" s="37">
        <v>85.7</v>
      </c>
      <c r="O72" s="36" t="s">
        <v>45</v>
      </c>
      <c r="P72" s="37">
        <v>2</v>
      </c>
      <c r="Q72" s="37">
        <v>7.2</v>
      </c>
      <c r="S72" s="36" t="s">
        <v>46</v>
      </c>
      <c r="T72" s="37">
        <v>8</v>
      </c>
      <c r="U72" s="37">
        <v>7.7</v>
      </c>
      <c r="V72" s="37">
        <v>8</v>
      </c>
      <c r="W72" s="37">
        <v>5.8</v>
      </c>
      <c r="X72" s="37">
        <v>8</v>
      </c>
      <c r="Y72" s="37">
        <v>3.1</v>
      </c>
      <c r="Z72" s="37">
        <v>8</v>
      </c>
      <c r="AA72" s="37">
        <v>5.5</v>
      </c>
      <c r="AC72" s="36" t="s">
        <v>45</v>
      </c>
      <c r="AD72" s="37">
        <v>2</v>
      </c>
      <c r="AE72" s="37">
        <v>71.099999999999994</v>
      </c>
      <c r="AG72" s="36" t="s">
        <v>46</v>
      </c>
      <c r="AH72" s="37">
        <v>8</v>
      </c>
      <c r="AI72" s="37">
        <v>86.4</v>
      </c>
      <c r="AJ72" s="37">
        <v>8</v>
      </c>
      <c r="AK72" s="37">
        <v>77.5</v>
      </c>
      <c r="AL72" s="37">
        <v>8</v>
      </c>
      <c r="AM72" s="37">
        <v>90.1</v>
      </c>
      <c r="AN72" s="37">
        <v>8</v>
      </c>
      <c r="AO72" s="37">
        <v>84.7</v>
      </c>
    </row>
    <row r="73" spans="1:47">
      <c r="A73" s="36" t="s">
        <v>46</v>
      </c>
      <c r="B73" s="37">
        <v>10</v>
      </c>
      <c r="C73" s="37">
        <v>84.7</v>
      </c>
      <c r="E73" s="36" t="s">
        <v>47</v>
      </c>
      <c r="F73" s="37">
        <v>10</v>
      </c>
      <c r="G73" s="37">
        <v>79.099999999999994</v>
      </c>
      <c r="H73" s="37">
        <v>10</v>
      </c>
      <c r="I73" s="37">
        <v>64.2</v>
      </c>
      <c r="J73" s="37">
        <v>10</v>
      </c>
      <c r="K73" s="37">
        <v>69.3</v>
      </c>
      <c r="L73" s="37">
        <v>10</v>
      </c>
      <c r="M73" s="37">
        <v>70.900000000000006</v>
      </c>
      <c r="O73" s="36" t="s">
        <v>46</v>
      </c>
      <c r="P73" s="37">
        <v>10</v>
      </c>
      <c r="Q73" s="37">
        <v>4.5</v>
      </c>
      <c r="S73" s="36" t="s">
        <v>47</v>
      </c>
      <c r="T73" s="37">
        <v>10</v>
      </c>
      <c r="U73" s="37">
        <v>10.1</v>
      </c>
      <c r="V73" s="37">
        <v>10</v>
      </c>
      <c r="W73" s="37">
        <v>20.7</v>
      </c>
      <c r="X73" s="37">
        <v>10</v>
      </c>
      <c r="Y73" s="37">
        <v>18.399999999999999</v>
      </c>
      <c r="Z73" s="37">
        <v>10</v>
      </c>
      <c r="AA73" s="37">
        <v>16.399999999999999</v>
      </c>
      <c r="AC73" s="36" t="s">
        <v>46</v>
      </c>
      <c r="AD73" s="37">
        <v>10</v>
      </c>
      <c r="AE73" s="37">
        <v>84</v>
      </c>
      <c r="AG73" s="36" t="s">
        <v>47</v>
      </c>
      <c r="AH73" s="37">
        <v>10</v>
      </c>
      <c r="AI73" s="37">
        <v>77.8</v>
      </c>
      <c r="AJ73" s="37">
        <v>10</v>
      </c>
      <c r="AK73" s="37">
        <v>63.4</v>
      </c>
      <c r="AL73" s="37">
        <v>10</v>
      </c>
      <c r="AM73" s="37">
        <v>68.2</v>
      </c>
      <c r="AN73" s="37">
        <v>10</v>
      </c>
      <c r="AO73" s="37">
        <v>69.8</v>
      </c>
    </row>
    <row r="74" spans="1:47" ht="25.5">
      <c r="A74" s="36" t="s">
        <v>47</v>
      </c>
      <c r="B74" s="37">
        <v>13</v>
      </c>
      <c r="C74" s="37">
        <v>80.5</v>
      </c>
      <c r="E74" s="36" t="s">
        <v>48</v>
      </c>
      <c r="F74" s="37">
        <v>5</v>
      </c>
      <c r="G74" s="37">
        <v>92.6</v>
      </c>
      <c r="H74" s="37">
        <v>5</v>
      </c>
      <c r="I74" s="37">
        <v>92.8</v>
      </c>
      <c r="J74" s="37">
        <v>5</v>
      </c>
      <c r="K74" s="37">
        <v>89</v>
      </c>
      <c r="L74" s="37">
        <v>5</v>
      </c>
      <c r="M74" s="37">
        <v>91.5</v>
      </c>
      <c r="O74" s="36" t="s">
        <v>47</v>
      </c>
      <c r="P74" s="37">
        <v>13</v>
      </c>
      <c r="Q74" s="37">
        <v>7.9</v>
      </c>
      <c r="S74" s="36" t="s">
        <v>48</v>
      </c>
      <c r="T74" s="37">
        <v>5</v>
      </c>
      <c r="U74" s="37">
        <v>0.1</v>
      </c>
      <c r="V74" s="37">
        <v>5</v>
      </c>
      <c r="W74" s="37">
        <v>0.2</v>
      </c>
      <c r="X74" s="37">
        <v>5</v>
      </c>
      <c r="Y74" s="37">
        <v>0.4</v>
      </c>
      <c r="Z74" s="37">
        <v>5</v>
      </c>
      <c r="AA74" s="37">
        <v>0.2</v>
      </c>
      <c r="AC74" s="36" t="s">
        <v>47</v>
      </c>
      <c r="AD74" s="37">
        <v>13</v>
      </c>
      <c r="AE74" s="37">
        <v>79</v>
      </c>
      <c r="AG74" s="36" t="s">
        <v>48</v>
      </c>
      <c r="AH74" s="37">
        <v>5</v>
      </c>
      <c r="AI74" s="37">
        <v>92</v>
      </c>
      <c r="AJ74" s="37">
        <v>5</v>
      </c>
      <c r="AK74" s="37">
        <v>92.2</v>
      </c>
      <c r="AL74" s="37">
        <v>5</v>
      </c>
      <c r="AM74" s="37">
        <v>88.6</v>
      </c>
      <c r="AN74" s="37">
        <v>5</v>
      </c>
      <c r="AO74" s="37">
        <v>90.9</v>
      </c>
    </row>
    <row r="75" spans="1:47">
      <c r="A75" s="36" t="s">
        <v>48</v>
      </c>
      <c r="B75" s="37">
        <v>5</v>
      </c>
      <c r="C75" s="37">
        <v>87.6</v>
      </c>
      <c r="E75" s="36" t="s">
        <v>49</v>
      </c>
      <c r="F75" s="37">
        <v>15</v>
      </c>
      <c r="G75" s="37">
        <v>78.3</v>
      </c>
      <c r="H75" s="37">
        <v>15</v>
      </c>
      <c r="I75" s="37">
        <v>76.900000000000006</v>
      </c>
      <c r="J75" s="37">
        <v>15</v>
      </c>
      <c r="K75" s="37">
        <v>78.8</v>
      </c>
      <c r="L75" s="37">
        <v>15</v>
      </c>
      <c r="M75" s="37">
        <v>78</v>
      </c>
      <c r="O75" s="36" t="s">
        <v>48</v>
      </c>
      <c r="P75" s="37">
        <v>5</v>
      </c>
      <c r="Q75" s="37">
        <v>1.6</v>
      </c>
      <c r="S75" s="36" t="s">
        <v>49</v>
      </c>
      <c r="T75" s="37">
        <v>15</v>
      </c>
      <c r="U75" s="37">
        <v>2.8</v>
      </c>
      <c r="V75" s="37">
        <v>15</v>
      </c>
      <c r="W75" s="37">
        <v>2.4</v>
      </c>
      <c r="X75" s="37">
        <v>15</v>
      </c>
      <c r="Y75" s="37">
        <v>2.2999999999999998</v>
      </c>
      <c r="Z75" s="37">
        <v>15</v>
      </c>
      <c r="AA75" s="37">
        <v>2.5</v>
      </c>
      <c r="AC75" s="36" t="s">
        <v>48</v>
      </c>
      <c r="AD75" s="37">
        <v>5</v>
      </c>
      <c r="AE75" s="37">
        <v>86.7</v>
      </c>
      <c r="AG75" s="36" t="s">
        <v>49</v>
      </c>
      <c r="AH75" s="37">
        <v>15</v>
      </c>
      <c r="AI75" s="37">
        <v>77.099999999999994</v>
      </c>
      <c r="AJ75" s="37">
        <v>15</v>
      </c>
      <c r="AK75" s="37">
        <v>74.5</v>
      </c>
      <c r="AL75" s="37">
        <v>15</v>
      </c>
      <c r="AM75" s="37">
        <v>76.099999999999994</v>
      </c>
      <c r="AN75" s="37">
        <v>15</v>
      </c>
      <c r="AO75" s="37">
        <v>75.900000000000006</v>
      </c>
    </row>
    <row r="76" spans="1:47" ht="25.5">
      <c r="A76" s="36" t="s">
        <v>49</v>
      </c>
      <c r="B76" s="37">
        <v>17</v>
      </c>
      <c r="C76" s="37">
        <v>72</v>
      </c>
      <c r="E76" s="36" t="s">
        <v>50</v>
      </c>
      <c r="F76" s="37">
        <v>19</v>
      </c>
      <c r="G76" s="37">
        <v>54.4</v>
      </c>
      <c r="H76" s="37">
        <v>19</v>
      </c>
      <c r="I76" s="37">
        <v>71.099999999999994</v>
      </c>
      <c r="J76" s="37">
        <v>19</v>
      </c>
      <c r="K76" s="37">
        <v>63.7</v>
      </c>
      <c r="L76" s="37">
        <v>19</v>
      </c>
      <c r="M76" s="37">
        <v>63</v>
      </c>
      <c r="O76" s="36" t="s">
        <v>49</v>
      </c>
      <c r="P76" s="37">
        <v>17</v>
      </c>
      <c r="Q76" s="37">
        <v>5.0999999999999996</v>
      </c>
      <c r="S76" s="36" t="s">
        <v>50</v>
      </c>
      <c r="T76" s="37">
        <v>19</v>
      </c>
      <c r="U76" s="37">
        <v>30.2</v>
      </c>
      <c r="V76" s="37">
        <v>19</v>
      </c>
      <c r="W76" s="37">
        <v>15.6</v>
      </c>
      <c r="X76" s="37">
        <v>19</v>
      </c>
      <c r="Y76" s="37">
        <v>28.4</v>
      </c>
      <c r="Z76" s="37">
        <v>19</v>
      </c>
      <c r="AA76" s="37">
        <v>24.8</v>
      </c>
      <c r="AC76" s="36" t="s">
        <v>49</v>
      </c>
      <c r="AD76" s="37">
        <v>17</v>
      </c>
      <c r="AE76" s="37">
        <v>70.2</v>
      </c>
      <c r="AG76" s="36" t="s">
        <v>50</v>
      </c>
      <c r="AH76" s="37">
        <v>19</v>
      </c>
      <c r="AI76" s="37">
        <v>54.3</v>
      </c>
      <c r="AJ76" s="37">
        <v>19</v>
      </c>
      <c r="AK76" s="37">
        <v>70.8</v>
      </c>
      <c r="AL76" s="37">
        <v>19</v>
      </c>
      <c r="AM76" s="37">
        <v>63.4</v>
      </c>
      <c r="AN76" s="37">
        <v>19</v>
      </c>
      <c r="AO76" s="37">
        <v>62.8</v>
      </c>
    </row>
    <row r="77" spans="1:47" ht="38.25">
      <c r="A77" s="36" t="s">
        <v>50</v>
      </c>
      <c r="B77" s="37">
        <v>45</v>
      </c>
      <c r="C77" s="37">
        <v>72</v>
      </c>
      <c r="E77" s="36" t="s">
        <v>51</v>
      </c>
      <c r="F77" s="37">
        <v>104</v>
      </c>
      <c r="G77" s="37">
        <v>91.2</v>
      </c>
      <c r="H77" s="37">
        <v>104</v>
      </c>
      <c r="I77" s="37">
        <v>90.1</v>
      </c>
      <c r="J77" s="37">
        <v>104</v>
      </c>
      <c r="K77" s="37">
        <v>91.5</v>
      </c>
      <c r="L77" s="37">
        <v>104</v>
      </c>
      <c r="M77" s="37">
        <v>90.9</v>
      </c>
      <c r="O77" s="36" t="s">
        <v>50</v>
      </c>
      <c r="P77" s="37">
        <v>45</v>
      </c>
      <c r="Q77" s="37">
        <v>11.7</v>
      </c>
      <c r="S77" s="36" t="s">
        <v>51</v>
      </c>
      <c r="T77" s="37">
        <v>104</v>
      </c>
      <c r="U77" s="37">
        <v>1.3</v>
      </c>
      <c r="V77" s="37">
        <v>104</v>
      </c>
      <c r="W77" s="37">
        <v>2.6</v>
      </c>
      <c r="X77" s="37">
        <v>104</v>
      </c>
      <c r="Y77" s="37">
        <v>1.3</v>
      </c>
      <c r="Z77" s="37">
        <v>104</v>
      </c>
      <c r="AA77" s="37">
        <v>1.7</v>
      </c>
      <c r="AC77" s="36" t="s">
        <v>50</v>
      </c>
      <c r="AD77" s="37">
        <v>45</v>
      </c>
      <c r="AE77" s="37">
        <v>71.400000000000006</v>
      </c>
      <c r="AG77" s="36" t="s">
        <v>51</v>
      </c>
      <c r="AH77" s="37">
        <v>104</v>
      </c>
      <c r="AI77" s="37">
        <v>91.1</v>
      </c>
      <c r="AJ77" s="37">
        <v>104</v>
      </c>
      <c r="AK77" s="37">
        <v>90.1</v>
      </c>
      <c r="AL77" s="37">
        <v>104</v>
      </c>
      <c r="AM77" s="37">
        <v>91.5</v>
      </c>
      <c r="AN77" s="37">
        <v>104</v>
      </c>
      <c r="AO77" s="37">
        <v>90.9</v>
      </c>
    </row>
    <row r="78" spans="1:47" ht="25.5">
      <c r="A78" s="36" t="s">
        <v>51</v>
      </c>
      <c r="B78" s="37">
        <v>120</v>
      </c>
      <c r="C78" s="37">
        <v>79.7</v>
      </c>
      <c r="E78" s="38" t="s">
        <v>54</v>
      </c>
      <c r="F78" s="39">
        <v>439</v>
      </c>
      <c r="G78" s="39">
        <v>80.8</v>
      </c>
      <c r="H78" s="39">
        <v>438</v>
      </c>
      <c r="I78" s="39">
        <v>80.900000000000006</v>
      </c>
      <c r="J78" s="39">
        <v>440</v>
      </c>
      <c r="K78" s="39">
        <v>82</v>
      </c>
      <c r="L78" s="39">
        <v>444</v>
      </c>
      <c r="M78" s="39">
        <v>81.2</v>
      </c>
      <c r="O78" s="36" t="s">
        <v>51</v>
      </c>
      <c r="P78" s="37">
        <v>120</v>
      </c>
      <c r="Q78" s="37">
        <v>6.7</v>
      </c>
      <c r="S78" s="38" t="s">
        <v>54</v>
      </c>
      <c r="T78" s="39">
        <v>439</v>
      </c>
      <c r="U78" s="39">
        <v>5.3</v>
      </c>
      <c r="V78" s="39">
        <v>438</v>
      </c>
      <c r="W78" s="39">
        <v>5.5</v>
      </c>
      <c r="X78" s="39">
        <v>440</v>
      </c>
      <c r="Y78" s="39">
        <v>5.7</v>
      </c>
      <c r="Z78" s="39">
        <v>444</v>
      </c>
      <c r="AA78" s="39">
        <v>5.5</v>
      </c>
      <c r="AC78" s="36" t="s">
        <v>51</v>
      </c>
      <c r="AD78" s="37">
        <v>120</v>
      </c>
      <c r="AE78" s="37">
        <v>79.5</v>
      </c>
      <c r="AG78" s="38" t="s">
        <v>54</v>
      </c>
      <c r="AH78" s="39">
        <v>439</v>
      </c>
      <c r="AI78" s="39">
        <v>80</v>
      </c>
      <c r="AJ78" s="39">
        <v>438</v>
      </c>
      <c r="AK78" s="39">
        <v>79.400000000000006</v>
      </c>
      <c r="AL78" s="39">
        <v>440</v>
      </c>
      <c r="AM78" s="39">
        <v>81</v>
      </c>
      <c r="AN78" s="39">
        <v>444</v>
      </c>
      <c r="AO78" s="39">
        <v>80.099999999999994</v>
      </c>
    </row>
    <row r="79" spans="1:47">
      <c r="A79" s="38" t="s">
        <v>54</v>
      </c>
      <c r="B79" s="39">
        <v>538</v>
      </c>
      <c r="C79" s="39">
        <v>78.3</v>
      </c>
      <c r="O79" s="38" t="s">
        <v>54</v>
      </c>
      <c r="P79" s="39">
        <v>538</v>
      </c>
      <c r="Q79" s="39">
        <v>6.4</v>
      </c>
      <c r="AC79" s="38" t="s">
        <v>54</v>
      </c>
      <c r="AD79" s="39">
        <v>538</v>
      </c>
      <c r="AE79" s="39">
        <v>77.2</v>
      </c>
    </row>
    <row r="80" spans="1:47" ht="63.75">
      <c r="A80" s="36" t="s">
        <v>58</v>
      </c>
      <c r="E80" s="36" t="s">
        <v>58</v>
      </c>
      <c r="F80" s="40"/>
      <c r="O80" s="36" t="s">
        <v>58</v>
      </c>
      <c r="S80" s="36" t="s">
        <v>58</v>
      </c>
      <c r="T80" s="32"/>
      <c r="U80" s="32"/>
      <c r="V80" s="32"/>
      <c r="W80" s="32"/>
      <c r="X80" s="32"/>
      <c r="Y80" s="32"/>
      <c r="Z80" s="32"/>
      <c r="AA80" s="32"/>
      <c r="AC80" s="36" t="s">
        <v>58</v>
      </c>
      <c r="AG80" s="36" t="s">
        <v>58</v>
      </c>
      <c r="AQ80" s="36" t="s">
        <v>58</v>
      </c>
      <c r="AU80" s="36" t="s">
        <v>58</v>
      </c>
    </row>
    <row r="81" spans="1:48" ht="38.25" customHeight="1">
      <c r="B81" s="34" t="s">
        <v>17</v>
      </c>
      <c r="C81" s="35" t="s">
        <v>18</v>
      </c>
      <c r="F81" s="34" t="s">
        <v>17</v>
      </c>
      <c r="G81" s="35" t="s">
        <v>18</v>
      </c>
      <c r="H81" s="34" t="s">
        <v>17</v>
      </c>
      <c r="I81" s="35" t="s">
        <v>18</v>
      </c>
      <c r="J81" s="34" t="s">
        <v>17</v>
      </c>
      <c r="K81" s="35" t="s">
        <v>18</v>
      </c>
      <c r="L81" s="34" t="s">
        <v>17</v>
      </c>
      <c r="M81" s="35" t="s">
        <v>18</v>
      </c>
      <c r="P81" s="34" t="s">
        <v>17</v>
      </c>
      <c r="Q81" s="35" t="s">
        <v>19</v>
      </c>
      <c r="T81" s="34" t="s">
        <v>17</v>
      </c>
      <c r="U81" s="35" t="s">
        <v>19</v>
      </c>
      <c r="V81" s="34" t="s">
        <v>17</v>
      </c>
      <c r="W81" s="35" t="s">
        <v>19</v>
      </c>
      <c r="X81" s="34" t="s">
        <v>17</v>
      </c>
      <c r="Y81" s="35" t="s">
        <v>19</v>
      </c>
      <c r="Z81" s="34" t="s">
        <v>17</v>
      </c>
      <c r="AA81" s="35" t="s">
        <v>19</v>
      </c>
      <c r="AD81" s="34" t="s">
        <v>17</v>
      </c>
      <c r="AE81" s="35" t="s">
        <v>19</v>
      </c>
      <c r="AH81" s="34" t="s">
        <v>17</v>
      </c>
      <c r="AI81" s="35" t="s">
        <v>19</v>
      </c>
      <c r="AJ81" s="34" t="s">
        <v>17</v>
      </c>
      <c r="AK81" s="35" t="s">
        <v>19</v>
      </c>
      <c r="AL81" s="34" t="s">
        <v>17</v>
      </c>
      <c r="AM81" s="35" t="s">
        <v>19</v>
      </c>
      <c r="AN81" s="34" t="s">
        <v>17</v>
      </c>
      <c r="AO81" s="35" t="s">
        <v>19</v>
      </c>
      <c r="AR81" s="34" t="s">
        <v>17</v>
      </c>
      <c r="AS81" s="35" t="s">
        <v>19</v>
      </c>
      <c r="AU81" s="34" t="s">
        <v>17</v>
      </c>
      <c r="AV81" s="35" t="s">
        <v>19</v>
      </c>
    </row>
    <row r="82" spans="1:48">
      <c r="A82" s="36" t="s">
        <v>59</v>
      </c>
      <c r="B82" s="37">
        <v>6</v>
      </c>
      <c r="C82" s="37">
        <v>84.6</v>
      </c>
      <c r="E82" s="36" t="s">
        <v>59</v>
      </c>
      <c r="F82" s="37">
        <v>6</v>
      </c>
      <c r="G82" s="37">
        <v>91.1</v>
      </c>
      <c r="H82" s="37">
        <v>6</v>
      </c>
      <c r="I82" s="37">
        <v>92.2</v>
      </c>
      <c r="J82" s="37">
        <v>6</v>
      </c>
      <c r="K82" s="37">
        <v>91.9</v>
      </c>
      <c r="L82" s="37">
        <v>6</v>
      </c>
      <c r="M82" s="37">
        <v>91.7</v>
      </c>
      <c r="O82" s="36" t="s">
        <v>59</v>
      </c>
      <c r="P82" s="37">
        <v>6</v>
      </c>
      <c r="Q82" s="37">
        <v>2.9</v>
      </c>
      <c r="S82" s="36" t="s">
        <v>59</v>
      </c>
      <c r="T82" s="37">
        <v>6</v>
      </c>
      <c r="U82" s="37">
        <v>1.5</v>
      </c>
      <c r="V82" s="37">
        <v>6</v>
      </c>
      <c r="W82" s="37">
        <v>1.1000000000000001</v>
      </c>
      <c r="X82" s="37">
        <v>6</v>
      </c>
      <c r="Y82" s="37">
        <v>1.2</v>
      </c>
      <c r="Z82" s="37">
        <v>6</v>
      </c>
      <c r="AA82" s="37">
        <v>1.3</v>
      </c>
      <c r="AC82" s="36" t="s">
        <v>59</v>
      </c>
      <c r="AD82" s="37">
        <v>6</v>
      </c>
      <c r="AE82" s="37">
        <v>83.4</v>
      </c>
      <c r="AG82" s="36" t="s">
        <v>59</v>
      </c>
      <c r="AH82" s="37">
        <v>6</v>
      </c>
      <c r="AI82" s="37">
        <v>90.4</v>
      </c>
      <c r="AJ82" s="37">
        <v>6</v>
      </c>
      <c r="AK82" s="37">
        <v>91.5</v>
      </c>
      <c r="AL82" s="37">
        <v>6</v>
      </c>
      <c r="AM82" s="37">
        <v>91.4</v>
      </c>
      <c r="AN82" s="37">
        <v>6</v>
      </c>
      <c r="AO82" s="37">
        <v>91.1</v>
      </c>
      <c r="AQ82" s="36" t="s">
        <v>59</v>
      </c>
      <c r="AU82" s="36" t="s">
        <v>59</v>
      </c>
    </row>
    <row r="83" spans="1:48" ht="25.5">
      <c r="A83" s="36" t="s">
        <v>60</v>
      </c>
    </row>
  </sheetData>
  <mergeCells count="41">
    <mergeCell ref="AX46:AY46"/>
    <mergeCell ref="AZ46:BA46"/>
    <mergeCell ref="BB46:BC46"/>
    <mergeCell ref="T80:U80"/>
    <mergeCell ref="V80:W80"/>
    <mergeCell ref="X80:Y80"/>
    <mergeCell ref="Z80:AA80"/>
    <mergeCell ref="Z46:AA46"/>
    <mergeCell ref="AH46:AI46"/>
    <mergeCell ref="AJ46:AK46"/>
    <mergeCell ref="AL46:AM46"/>
    <mergeCell ref="AN46:AO46"/>
    <mergeCell ref="AV46:AW46"/>
    <mergeCell ref="AZ8:BA8"/>
    <mergeCell ref="BB8:BC8"/>
    <mergeCell ref="E46:E47"/>
    <mergeCell ref="F46:G46"/>
    <mergeCell ref="H46:I46"/>
    <mergeCell ref="J46:K46"/>
    <mergeCell ref="L46:M46"/>
    <mergeCell ref="T46:U46"/>
    <mergeCell ref="V46:W46"/>
    <mergeCell ref="X46:Y46"/>
    <mergeCell ref="AJ8:AK8"/>
    <mergeCell ref="AL8:AM8"/>
    <mergeCell ref="AN8:AO8"/>
    <mergeCell ref="AU8:AU9"/>
    <mergeCell ref="AV8:AW8"/>
    <mergeCell ref="AX8:AY8"/>
    <mergeCell ref="T8:U8"/>
    <mergeCell ref="V8:W8"/>
    <mergeCell ref="X8:Y8"/>
    <mergeCell ref="Z8:AA8"/>
    <mergeCell ref="AG8:AG9"/>
    <mergeCell ref="AH8:AI8"/>
    <mergeCell ref="E8:E9"/>
    <mergeCell ref="F8:G8"/>
    <mergeCell ref="H8:I8"/>
    <mergeCell ref="J8:K8"/>
    <mergeCell ref="L8:M8"/>
    <mergeCell ref="S8:S9"/>
  </mergeCells>
  <hyperlinks>
    <hyperlink ref="A6" r:id="rId1" display="http://www.iaea.org/cgi-bin/db.page.pl/pris.ucfdef.htm"/>
    <hyperlink ref="E6" r:id="rId2" display="http://www.iaea.org/cgi-bin/db.page.pl/pris.ucfdef.htm"/>
    <hyperlink ref="G9" r:id="rId3" display="http://www.iaea.org/cgi-bin/db.page.pl/pris.ucfdef.htm"/>
    <hyperlink ref="I9" r:id="rId4" display="http://www.iaea.org/cgi-bin/db.page.pl/pris.ucfdef.htm"/>
    <hyperlink ref="K9" r:id="rId5" display="http://www.iaea.org/cgi-bin/db.page.pl/pris.ucfdef.htm"/>
    <hyperlink ref="M9" r:id="rId6" display="http://www.iaea.org/cgi-bin/db.page.pl/pris.ucfdef.htm"/>
    <hyperlink ref="O6" r:id="rId7" display="http://www.iaea.org/cgi-bin/db.page.pl/pris.ucldef.htm"/>
    <hyperlink ref="Q9" r:id="rId8" display="http://www.iaea.org/cgi-bin/db.page.pl/pris.ucldef.htm"/>
    <hyperlink ref="S6" r:id="rId9" display="http://www.iaea.org/cgi-bin/db.page.pl/pris.ucldef.htm"/>
    <hyperlink ref="U9" r:id="rId10" display="http://www.iaea.org/cgi-bin/db.page.pl/pris.ucldef.htm"/>
    <hyperlink ref="W9" r:id="rId11" display="http://www.iaea.org/cgi-bin/db.page.pl/pris.ucldef.htm"/>
    <hyperlink ref="Y9" r:id="rId12" display="http://www.iaea.org/cgi-bin/db.page.pl/pris.ucldef.htm"/>
    <hyperlink ref="AA9" r:id="rId13" display="http://www.iaea.org/cgi-bin/db.page.pl/pris.ucldef.htm"/>
    <hyperlink ref="AC6" r:id="rId14" display="http://www.iaea.org/cgi-bin/db.page.pl/pris.eafdef.htm"/>
    <hyperlink ref="AG6" r:id="rId15" display="http://www.iaea.org/cgi-bin/db.page.pl/pris.eafdef.htm"/>
    <hyperlink ref="AI9" r:id="rId16" display="http://www.iaea.org/cgi-bin/db.page.pl/pris.eafdef.htm"/>
    <hyperlink ref="AK9" r:id="rId17" display="http://www.iaea.org/cgi-bin/db.page.pl/pris.eafdef.htm"/>
    <hyperlink ref="AM9" r:id="rId18" display="http://www.iaea.org/cgi-bin/db.page.pl/pris.eafdef.htm"/>
    <hyperlink ref="AO9" r:id="rId19" display="http://www.iaea.org/cgi-bin/db.page.pl/pris.eafdef.htm"/>
    <hyperlink ref="C9" r:id="rId20" display="http://www.iaea.org/cgi-bin/db.page.pl/pris.ucfdef.htm"/>
    <hyperlink ref="AE9" r:id="rId21" display="http://www.iaea.org/cgi-bin/db.page.pl/pris.eafdef.htm"/>
    <hyperlink ref="C47" r:id="rId22" display="http://www.iaea.org/cgi-bin/db.page.pl/pris.ucfdef.htm"/>
    <hyperlink ref="C81" r:id="rId23" display="http://www.iaea.org/cgi-bin/db.page.pl/pris.ucfdef.htm"/>
    <hyperlink ref="G47" r:id="rId24" display="http://www.iaea.org/cgi-bin/db.page.pl/pris.ucfdef.htm"/>
    <hyperlink ref="I47" r:id="rId25" display="http://www.iaea.org/cgi-bin/db.page.pl/pris.ucfdef.htm"/>
    <hyperlink ref="K47" r:id="rId26" display="http://www.iaea.org/cgi-bin/db.page.pl/pris.ucfdef.htm"/>
    <hyperlink ref="M47" r:id="rId27" display="http://www.iaea.org/cgi-bin/db.page.pl/pris.ucfdef.htm"/>
    <hyperlink ref="G81" r:id="rId28" display="http://www.iaea.org/cgi-bin/db.page.pl/pris.ucfdef.htm"/>
    <hyperlink ref="I81" r:id="rId29" display="http://www.iaea.org/cgi-bin/db.page.pl/pris.ucfdef.htm"/>
    <hyperlink ref="K81" r:id="rId30" display="http://www.iaea.org/cgi-bin/db.page.pl/pris.ucfdef.htm"/>
    <hyperlink ref="M81" r:id="rId31" display="http://www.iaea.org/cgi-bin/db.page.pl/pris.ucfdef.htm"/>
    <hyperlink ref="Q47" r:id="rId32" display="http://www.iaea.org/cgi-bin/db.page.pl/pris.ucldef.htm"/>
    <hyperlink ref="Q81" r:id="rId33" display="http://www.iaea.org/cgi-bin/db.page.pl/pris.ucldef.htm"/>
    <hyperlink ref="U47" r:id="rId34" display="http://www.iaea.org/cgi-bin/db.page.pl/pris.ucfdef.htm"/>
    <hyperlink ref="W47" r:id="rId35" display="http://www.iaea.org/cgi-bin/db.page.pl/pris.ucfdef.htm"/>
    <hyperlink ref="Y47" r:id="rId36" display="http://www.iaea.org/cgi-bin/db.page.pl/pris.ucfdef.htm"/>
    <hyperlink ref="AA47" r:id="rId37" display="http://www.iaea.org/cgi-bin/db.page.pl/pris.ucfdef.htm"/>
    <hyperlink ref="AI47" r:id="rId38" display="http://www.iaea.org/cgi-bin/db.page.pl/pris.ucfdef.htm"/>
    <hyperlink ref="AK47" r:id="rId39" display="http://www.iaea.org/cgi-bin/db.page.pl/pris.ucfdef.htm"/>
    <hyperlink ref="AM47" r:id="rId40" display="http://www.iaea.org/cgi-bin/db.page.pl/pris.ucfdef.htm"/>
    <hyperlink ref="AO47" r:id="rId41" display="http://www.iaea.org/cgi-bin/db.page.pl/pris.ucfdef.htm"/>
    <hyperlink ref="U81" r:id="rId42" display="http://www.iaea.org/cgi-bin/db.page.pl/pris.ucldef.htm"/>
    <hyperlink ref="W81" r:id="rId43" display="http://www.iaea.org/cgi-bin/db.page.pl/pris.ucldef.htm"/>
    <hyperlink ref="Y81" r:id="rId44" display="http://www.iaea.org/cgi-bin/db.page.pl/pris.ucldef.htm"/>
    <hyperlink ref="AA81" r:id="rId45" display="http://www.iaea.org/cgi-bin/db.page.pl/pris.ucldef.htm"/>
    <hyperlink ref="AE47" r:id="rId46" display="http://www.iaea.org/cgi-bin/db.page.pl/pris.eafdef.htm"/>
    <hyperlink ref="AE81" r:id="rId47" display="http://www.iaea.org/cgi-bin/db.page.pl/pris.ucldef.htm"/>
    <hyperlink ref="AI81" r:id="rId48" display="http://www.iaea.org/cgi-bin/db.page.pl/pris.ucldef.htm"/>
    <hyperlink ref="AS81" r:id="rId49" display="http://www.iaea.org/cgi-bin/db.page.pl/pris.ucldef.htm"/>
    <hyperlink ref="AV81" r:id="rId50" display="http://www.iaea.org/cgi-bin/db.page.pl/pris.ucldef.htm"/>
    <hyperlink ref="AK81" r:id="rId51" display="http://www.iaea.org/cgi-bin/db.page.pl/pris.ucldef.htm"/>
    <hyperlink ref="AM81" r:id="rId52" display="http://www.iaea.org/cgi-bin/db.page.pl/pris.ucldef.htm"/>
    <hyperlink ref="AO81" r:id="rId53" display="http://www.iaea.org/cgi-bin/db.page.pl/pris.ucldef.htm"/>
    <hyperlink ref="BC9" r:id="rId54" display="http://www.iaea.org/cgi-bin/db.page.pl/pris.eafdef.htm"/>
    <hyperlink ref="BA9" r:id="rId55" display="http://www.iaea.org/cgi-bin/db.page.pl/pris.eafdef.htm"/>
    <hyperlink ref="AY9" r:id="rId56" display="http://www.iaea.org/cgi-bin/db.page.pl/pris.eafdef.htm"/>
    <hyperlink ref="AW9" r:id="rId57" display="http://www.iaea.org/cgi-bin/db.page.pl/pris.eafdef.htm"/>
    <hyperlink ref="AU6" r:id="rId58" display="http://www.iaea.org/cgi-bin/db.page.pl/pris.eafdef.htm"/>
    <hyperlink ref="AS9" r:id="rId59" display="http://www.iaea.org/cgi-bin/db.page.pl/pris.eafdef.htm"/>
    <hyperlink ref="AQ6" r:id="rId60" display="http://www.iaea.org/cgi-bin/db.page.pl/pris.eafdef.htm"/>
  </hyperlinks>
  <pageMargins left="0.75" right="0.75" top="1" bottom="1" header="0.5" footer="0.5"/>
  <pageSetup paperSize="9" orientation="portrait" r:id="rId61"/>
  <headerFooter alignWithMargins="0"/>
  <drawing r:id="rId62"/>
  <legacy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2012-02-02T12:21:43Z</dcterms:created>
  <dcterms:modified xsi:type="dcterms:W3CDTF">2012-02-02T12:21:52Z</dcterms:modified>
</cp:coreProperties>
</file>