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6480" windowHeight="4170" activeTab="2"/>
  </bookViews>
  <sheets>
    <sheet name="rem exp per head" sheetId="1" r:id="rId1"/>
    <sheet name="%o GDP" sheetId="2" r:id="rId2"/>
    <sheet name="% spent" sheetId="3" r:id="rId3"/>
    <sheet name="(not used %o PPP)" sheetId="4" r:id="rId4"/>
  </sheets>
  <definedNames/>
  <calcPr fullCalcOnLoad="1"/>
</workbook>
</file>

<file path=xl/sharedStrings.xml><?xml version="1.0" encoding="utf-8"?>
<sst xmlns="http://schemas.openxmlformats.org/spreadsheetml/2006/main" count="156" uniqueCount="54">
  <si>
    <t>Country</t>
  </si>
  <si>
    <t>update</t>
  </si>
  <si>
    <t>Austria</t>
  </si>
  <si>
    <t xml:space="preserve">     </t>
  </si>
  <si>
    <t>Denmark</t>
  </si>
  <si>
    <t>Spain</t>
  </si>
  <si>
    <t>Liechtenstein</t>
  </si>
  <si>
    <t>Finland</t>
  </si>
  <si>
    <t>Netherlands</t>
  </si>
  <si>
    <t>Sweden</t>
  </si>
  <si>
    <t>Annual remediation expenditures</t>
  </si>
  <si>
    <t>UK</t>
  </si>
  <si>
    <t>-</t>
  </si>
  <si>
    <t>France</t>
  </si>
  <si>
    <t>Greece</t>
  </si>
  <si>
    <t>Ireland</t>
  </si>
  <si>
    <t>Switzerland</t>
  </si>
  <si>
    <t>Reference 
Year</t>
  </si>
  <si>
    <t>Iceland</t>
  </si>
  <si>
    <t>Romania</t>
  </si>
  <si>
    <t>Bulgaria</t>
  </si>
  <si>
    <t>exp/head 2000</t>
  </si>
  <si>
    <t>exp/head 1999</t>
  </si>
  <si>
    <t>GPD 1999</t>
  </si>
  <si>
    <t>Expenditures per year
 (Mio EURO)</t>
  </si>
  <si>
    <t>Hungary</t>
  </si>
  <si>
    <t>Germany (b)</t>
  </si>
  <si>
    <t>Belgium (a)</t>
  </si>
  <si>
    <t>United Kingdom</t>
  </si>
  <si>
    <t>Germany</t>
  </si>
  <si>
    <t>% spent of total 2000</t>
  </si>
  <si>
    <t>% spent of total 1999</t>
  </si>
  <si>
    <t>* Netherlands: 23.000 - 46.000 €</t>
  </si>
  <si>
    <t>** Austria: 300 priority cases</t>
  </si>
  <si>
    <t>Norway: 375 - 500 € - 700 priority sites</t>
  </si>
  <si>
    <t xml:space="preserve">Italy: 540 € - 1.250 priority sites </t>
  </si>
  <si>
    <t>Spain: 800 € - clean-up of 38Mm³ soil and 9Mm³ groundwater; resp. 1.850 € - 370 priority sites</t>
  </si>
  <si>
    <t>UK: 13.000-39.000 € - 10.000 ha cont. Land</t>
  </si>
  <si>
    <t>Remediation costs</t>
  </si>
  <si>
    <t>estimated total costs *
[Mio €]</t>
  </si>
  <si>
    <t>Expenditures 1999
[Mio €]</t>
  </si>
  <si>
    <t>Expenditures 2000
[Mio €]</t>
  </si>
  <si>
    <t>Netherlands (b)</t>
  </si>
  <si>
    <t>Purchasing power parity [€]</t>
  </si>
  <si>
    <t>inhbitants</t>
  </si>
  <si>
    <t>Exp.2000/cap</t>
  </si>
  <si>
    <t>exp./income [‰ ]</t>
  </si>
  <si>
    <t xml:space="preserve">Netherlands </t>
  </si>
  <si>
    <t>‰ spent of GDP 1999</t>
  </si>
  <si>
    <t xml:space="preserve">France </t>
  </si>
  <si>
    <t>Spain (c)</t>
  </si>
  <si>
    <t>inhabitants 1999</t>
  </si>
  <si>
    <t>inhabitants 2000</t>
  </si>
  <si>
    <t>Romania (d)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</si>
</sst>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DKK&quot;;\-#,##0\ &quot;DKK&quot;"/>
    <numFmt numFmtId="173" formatCode="#,##0\ &quot;DKK&quot;;[Red]\-#,##0\ &quot;DKK&quot;"/>
    <numFmt numFmtId="174" formatCode="#,##0.00\ &quot;DKK&quot;;\-#,##0.00\ &quot;DKK&quot;"/>
    <numFmt numFmtId="175" formatCode="#,##0.00\ &quot;DKK&quot;;[Red]\-#,##0.00\ &quot;DKK&quot;"/>
    <numFmt numFmtId="176" formatCode="_-* #,##0\ &quot;DKK&quot;_-;\-* #,##0\ &quot;DKK&quot;_-;_-* &quot;-&quot;\ &quot;DKK&quot;_-;_-@_-"/>
    <numFmt numFmtId="177" formatCode="_-* #,##0\ _D_K_K_-;\-* #,##0\ _D_K_K_-;_-* &quot;-&quot;\ _D_K_K_-;_-@_-"/>
    <numFmt numFmtId="178" formatCode="_-* #,##0.00\ &quot;DKK&quot;_-;\-* #,##0.00\ &quot;DKK&quot;_-;_-* &quot;-&quot;??\ &quot;DKK&quot;_-;_-@_-"/>
    <numFmt numFmtId="179" formatCode="_-* #,##0.00\ _D_K_K_-;\-* #,##0.00\ _D_K_K_-;_-* &quot;-&quot;??\ _D_K_K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000"/>
    <numFmt numFmtId="190" formatCode="0.0"/>
    <numFmt numFmtId="191" formatCode="0.0000000"/>
    <numFmt numFmtId="192" formatCode="0.000"/>
    <numFmt numFmtId="193" formatCode="0.000000"/>
    <numFmt numFmtId="194" formatCode="0.00000"/>
    <numFmt numFmtId="195" formatCode="0.00000000"/>
  </numFmts>
  <fonts count="15">
    <font>
      <sz val="10"/>
      <name val="Arial"/>
      <family val="0"/>
    </font>
    <font>
      <sz val="20.5"/>
      <name val="Arial"/>
      <family val="0"/>
    </font>
    <font>
      <sz val="17.75"/>
      <name val="Arial"/>
      <family val="0"/>
    </font>
    <font>
      <b/>
      <sz val="10"/>
      <name val="Arial"/>
      <family val="2"/>
    </font>
    <font>
      <sz val="19.5"/>
      <name val="Arial"/>
      <family val="0"/>
    </font>
    <font>
      <b/>
      <sz val="8.5"/>
      <name val="Arial"/>
      <family val="2"/>
    </font>
    <font>
      <sz val="8.5"/>
      <name val="Arial"/>
      <family val="2"/>
    </font>
    <font>
      <sz val="12"/>
      <name val="Arial"/>
      <family val="0"/>
    </font>
    <font>
      <sz val="8"/>
      <name val="Arial"/>
      <family val="2"/>
    </font>
    <font>
      <sz val="11.75"/>
      <name val="Arial"/>
      <family val="0"/>
    </font>
    <font>
      <sz val="5.75"/>
      <name val="Arial"/>
      <family val="2"/>
    </font>
    <font>
      <sz val="15.25"/>
      <name val="Arial"/>
      <family val="0"/>
    </font>
    <font>
      <sz val="14.25"/>
      <name val="Arial"/>
      <family val="0"/>
    </font>
    <font>
      <sz val="10.25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 quotePrefix="1">
      <alignment/>
    </xf>
    <xf numFmtId="0" fontId="0" fillId="0" borderId="8" xfId="0" applyBorder="1" applyAlignment="1">
      <alignment/>
    </xf>
    <xf numFmtId="0" fontId="0" fillId="0" borderId="9" xfId="0" applyBorder="1" applyAlignment="1" quotePrefix="1">
      <alignment/>
    </xf>
    <xf numFmtId="3" fontId="0" fillId="0" borderId="9" xfId="0" applyNumberFormat="1" applyBorder="1" applyAlignment="1" quotePrefix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88" fontId="0" fillId="0" borderId="7" xfId="0" applyNumberFormat="1" applyBorder="1" applyAlignment="1">
      <alignment/>
    </xf>
    <xf numFmtId="188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7" xfId="0" applyNumberFormat="1" applyBorder="1" applyAlignment="1" quotePrefix="1">
      <alignment/>
    </xf>
    <xf numFmtId="3" fontId="0" fillId="0" borderId="8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88" fontId="0" fillId="0" borderId="18" xfId="0" applyNumberFormat="1" applyBorder="1" applyAlignment="1">
      <alignment/>
    </xf>
    <xf numFmtId="188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9" xfId="0" applyNumberFormat="1" applyBorder="1" applyAlignment="1" quotePrefix="1">
      <alignment/>
    </xf>
    <xf numFmtId="2" fontId="0" fillId="0" borderId="9" xfId="0" applyNumberFormat="1" applyBorder="1" applyAlignment="1">
      <alignment/>
    </xf>
    <xf numFmtId="3" fontId="0" fillId="0" borderId="14" xfId="0" applyNumberFormat="1" applyBorder="1" applyAlignment="1" quotePrefix="1">
      <alignment/>
    </xf>
    <xf numFmtId="0" fontId="0" fillId="0" borderId="15" xfId="0" applyBorder="1" applyAlignment="1" quotePrefix="1">
      <alignment/>
    </xf>
    <xf numFmtId="3" fontId="0" fillId="0" borderId="15" xfId="0" applyNumberFormat="1" applyBorder="1" applyAlignment="1" quotePrefix="1">
      <alignment/>
    </xf>
    <xf numFmtId="2" fontId="0" fillId="0" borderId="15" xfId="0" applyNumberFormat="1" applyBorder="1" applyAlignment="1" quotePrefix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7" xfId="0" applyBorder="1" applyAlignment="1">
      <alignment/>
    </xf>
    <xf numFmtId="2" fontId="0" fillId="0" borderId="8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0" borderId="0" xfId="0" applyBorder="1" applyAlignment="1" quotePrefix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4" fontId="0" fillId="0" borderId="19" xfId="0" applyNumberFormat="1" applyBorder="1" applyAlignment="1">
      <alignment/>
    </xf>
    <xf numFmtId="4" fontId="0" fillId="0" borderId="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"/>
          <c:w val="0.98275"/>
          <c:h val="0.88725"/>
        </c:manualLayout>
      </c:layout>
      <c:barChart>
        <c:barDir val="bar"/>
        <c:grouping val="clustered"/>
        <c:varyColors val="0"/>
        <c:ser>
          <c:idx val="1"/>
          <c:order val="0"/>
          <c:tx>
            <c:v>2000</c:v>
          </c:tx>
          <c:spPr>
            <a:pattFill prst="dkUpDiag">
              <a:fgClr>
                <a:srgbClr val="333333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'rem exp per head'!$B$6:$B$19</c:f>
              <c:strCache/>
            </c:strRef>
          </c:cat>
          <c:val>
            <c:numRef>
              <c:f>'rem exp per head'!$J$6:$J$19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0"/>
          <c:order val="1"/>
          <c:tx>
            <c:v>1999</c:v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'rem exp per head'!$B$6:$B$19</c:f>
              <c:strCache/>
            </c:strRef>
          </c:cat>
          <c:val>
            <c:numRef>
              <c:f>'rem exp per head'!$I$6:$I$19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61599189"/>
        <c:axId val="17521790"/>
      </c:barChart>
      <c:catAx>
        <c:axId val="61599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7521790"/>
        <c:crosses val="autoZero"/>
        <c:auto val="1"/>
        <c:lblOffset val="100"/>
        <c:noMultiLvlLbl val="0"/>
      </c:catAx>
      <c:valAx>
        <c:axId val="17521790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annual expenditures per capita (Euro)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159918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86"/>
          <c:y val="0.1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45"/>
          <c:w val="0.95175"/>
          <c:h val="0.80375"/>
        </c:manualLayout>
      </c:layout>
      <c:barChart>
        <c:barDir val="bar"/>
        <c:grouping val="clustered"/>
        <c:varyColors val="0"/>
        <c:ser>
          <c:idx val="1"/>
          <c:order val="0"/>
          <c:tx>
            <c:v>2000</c:v>
          </c:tx>
          <c:spPr>
            <a:pattFill prst="dkUpDiag">
              <a:fgClr>
                <a:srgbClr val="333333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'rem exp per head'!$B$6:$B$8</c:f>
              <c:strCache/>
            </c:strRef>
          </c:cat>
          <c:val>
            <c:numRef>
              <c:f>'rem exp per head'!$J$6:$J$8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1997/1999</c:v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'rem exp per head'!$B$6:$B$8</c:f>
              <c:strCache/>
            </c:strRef>
          </c:cat>
          <c:val>
            <c:numRef>
              <c:f>'rem exp per head'!$I$6:$I$8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3478383"/>
        <c:axId val="9978856"/>
      </c:barChart>
      <c:catAx>
        <c:axId val="234783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978856"/>
        <c:crosses val="autoZero"/>
        <c:auto val="1"/>
        <c:lblOffset val="100"/>
        <c:noMultiLvlLbl val="0"/>
      </c:catAx>
      <c:valAx>
        <c:axId val="9978856"/>
        <c:scaling>
          <c:orientation val="minMax"/>
          <c:max val="0.75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47838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8625"/>
          <c:w val="0.9185"/>
          <c:h val="0.807"/>
        </c:manualLayout>
      </c:layout>
      <c:barChart>
        <c:barDir val="bar"/>
        <c:grouping val="clustered"/>
        <c:varyColors val="0"/>
        <c:ser>
          <c:idx val="0"/>
          <c:order val="0"/>
          <c:tx>
            <c:v>1999</c:v>
          </c:tx>
          <c:spPr>
            <a:solidFill>
              <a:srgbClr val="333333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'%o GDP'!$B$6:$B$19</c:f>
              <c:strCache/>
            </c:strRef>
          </c:cat>
          <c:val>
            <c:numRef>
              <c:f>'%o GDP'!$H$6:$H$19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22700841"/>
        <c:axId val="2980978"/>
      </c:barChart>
      <c:catAx>
        <c:axId val="227008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980978"/>
        <c:crosses val="autoZero"/>
        <c:auto val="1"/>
        <c:lblOffset val="100"/>
        <c:noMultiLvlLbl val="0"/>
      </c:catAx>
      <c:valAx>
        <c:axId val="2980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‰ of GDP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270084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8075"/>
          <c:w val="0.95625"/>
          <c:h val="0.8315"/>
        </c:manualLayout>
      </c:layout>
      <c:barChart>
        <c:barDir val="bar"/>
        <c:grouping val="clustered"/>
        <c:varyColors val="0"/>
        <c:ser>
          <c:idx val="0"/>
          <c:order val="0"/>
          <c:tx>
            <c:v>% spent of total 2000</c:v>
          </c:tx>
          <c:spPr>
            <a:pattFill prst="dk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'% spent'!$B$6:$B$12</c:f>
              <c:strCache>
                <c:ptCount val="7"/>
                <c:pt idx="0">
                  <c:v>Sweden</c:v>
                </c:pt>
                <c:pt idx="1">
                  <c:v>Belgium (a)</c:v>
                </c:pt>
                <c:pt idx="2">
                  <c:v>Netherlands (b)</c:v>
                </c:pt>
                <c:pt idx="3">
                  <c:v>Austria</c:v>
                </c:pt>
                <c:pt idx="4">
                  <c:v>Spain</c:v>
                </c:pt>
                <c:pt idx="5">
                  <c:v>Finland</c:v>
                </c:pt>
                <c:pt idx="6">
                  <c:v>Denmark</c:v>
                </c:pt>
              </c:strCache>
            </c:strRef>
          </c:cat>
          <c:val>
            <c:numRef>
              <c:f>'% spent'!$G$6:$G$12</c:f>
              <c:numCache>
                <c:ptCount val="7"/>
                <c:pt idx="0">
                  <c:v>0.7078142695356738</c:v>
                </c:pt>
                <c:pt idx="1">
                  <c:v>1.173913043478261</c:v>
                </c:pt>
                <c:pt idx="2">
                  <c:v>1.5714285714285714</c:v>
                </c:pt>
                <c:pt idx="3">
                  <c:v>2.063273727647868</c:v>
                </c:pt>
                <c:pt idx="4">
                  <c:v>2.5</c:v>
                </c:pt>
                <c:pt idx="5">
                  <c:v>3.3333333333333335</c:v>
                </c:pt>
                <c:pt idx="6">
                  <c:v>7.0298769771529</c:v>
                </c:pt>
              </c:numCache>
            </c:numRef>
          </c:val>
        </c:ser>
        <c:ser>
          <c:idx val="1"/>
          <c:order val="1"/>
          <c:tx>
            <c:v>% spent of total 1999</c:v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'% spent'!$B$6:$B$12</c:f>
              <c:strCache>
                <c:ptCount val="7"/>
                <c:pt idx="0">
                  <c:v>Sweden</c:v>
                </c:pt>
                <c:pt idx="1">
                  <c:v>Belgium (a)</c:v>
                </c:pt>
                <c:pt idx="2">
                  <c:v>Netherlands (b)</c:v>
                </c:pt>
                <c:pt idx="3">
                  <c:v>Austria</c:v>
                </c:pt>
                <c:pt idx="4">
                  <c:v>Spain</c:v>
                </c:pt>
                <c:pt idx="5">
                  <c:v>Finland</c:v>
                </c:pt>
                <c:pt idx="6">
                  <c:v>Denmark</c:v>
                </c:pt>
              </c:strCache>
            </c:strRef>
          </c:cat>
          <c:val>
            <c:numRef>
              <c:f>'% spent'!$F$6:$F$12</c:f>
              <c:numCache>
                <c:ptCount val="7"/>
                <c:pt idx="0">
                  <c:v>0.6511891279728199</c:v>
                </c:pt>
                <c:pt idx="1">
                  <c:v>1.1391304347826086</c:v>
                </c:pt>
                <c:pt idx="2">
                  <c:v>1.5714285714285714</c:v>
                </c:pt>
                <c:pt idx="3">
                  <c:v>1.843191196698762</c:v>
                </c:pt>
                <c:pt idx="4">
                  <c:v>1.875</c:v>
                </c:pt>
                <c:pt idx="6">
                  <c:v>7.9086115992970125</c:v>
                </c:pt>
              </c:numCache>
            </c:numRef>
          </c:val>
        </c:ser>
        <c:axId val="26828803"/>
        <c:axId val="40132636"/>
      </c:barChart>
      <c:catAx>
        <c:axId val="26828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132636"/>
        <c:crosses val="autoZero"/>
        <c:auto val="1"/>
        <c:lblOffset val="100"/>
        <c:noMultiLvlLbl val="0"/>
      </c:catAx>
      <c:valAx>
        <c:axId val="40132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82880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1325"/>
          <c:y val="0.42025"/>
        </c:manualLayout>
      </c:layout>
      <c:overlay val="0"/>
      <c:txPr>
        <a:bodyPr vert="horz" rot="0"/>
        <a:lstStyle/>
        <a:p>
          <a:pPr>
            <a:defRPr lang="en-US" cap="none" sz="5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35"/>
          <c:w val="0.9415"/>
          <c:h val="0.86075"/>
        </c:manualLayout>
      </c:layout>
      <c:barChart>
        <c:barDir val="bar"/>
        <c:grouping val="clustered"/>
        <c:varyColors val="0"/>
        <c:ser>
          <c:idx val="0"/>
          <c:order val="0"/>
          <c:tx>
            <c:v>‰</c:v>
          </c:tx>
          <c:spPr>
            <a:solidFill>
              <a:srgbClr val="333333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'(not used %o PPP)'!$B$6:$B$18</c:f>
              <c:strCache/>
            </c:strRef>
          </c:cat>
          <c:val>
            <c:numRef>
              <c:f>'(not used %o PPP)'!$I$6:$I$18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5649405"/>
        <c:axId val="29518054"/>
      </c:barChart>
      <c:catAx>
        <c:axId val="256494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518054"/>
        <c:crosses val="autoZero"/>
        <c:auto val="1"/>
        <c:lblOffset val="100"/>
        <c:noMultiLvlLbl val="0"/>
      </c:catAx>
      <c:valAx>
        <c:axId val="29518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[‰]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6494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26</xdr:row>
      <xdr:rowOff>38100</xdr:rowOff>
    </xdr:from>
    <xdr:to>
      <xdr:col>9</xdr:col>
      <xdr:colOff>133350</xdr:colOff>
      <xdr:row>49</xdr:row>
      <xdr:rowOff>123825</xdr:rowOff>
    </xdr:to>
    <xdr:grpSp>
      <xdr:nvGrpSpPr>
        <xdr:cNvPr id="1" name="Group 11"/>
        <xdr:cNvGrpSpPr>
          <a:grpSpLocks/>
        </xdr:cNvGrpSpPr>
      </xdr:nvGrpSpPr>
      <xdr:grpSpPr>
        <a:xfrm>
          <a:off x="314325" y="4619625"/>
          <a:ext cx="6619875" cy="3771900"/>
          <a:chOff x="33" y="485"/>
          <a:chExt cx="695" cy="39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3" y="485"/>
          <a:ext cx="695" cy="39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3"/>
          <xdr:cNvSpPr>
            <a:spLocks/>
          </xdr:cNvSpPr>
        </xdr:nvSpPr>
        <xdr:spPr>
          <a:xfrm flipV="1">
            <a:off x="215" y="714"/>
            <a:ext cx="221" cy="6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6"/>
          <xdr:cNvSpPr>
            <a:spLocks/>
          </xdr:cNvSpPr>
        </xdr:nvSpPr>
        <xdr:spPr>
          <a:xfrm>
            <a:off x="70" y="744"/>
            <a:ext cx="146" cy="103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aphicFrame>
        <xdr:nvGraphicFramePr>
          <xdr:cNvPr id="5" name="Chart 2"/>
          <xdr:cNvGraphicFramePr/>
        </xdr:nvGraphicFramePr>
        <xdr:xfrm>
          <a:off x="434" y="622"/>
          <a:ext cx="255" cy="17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28</xdr:row>
      <xdr:rowOff>57150</xdr:rowOff>
    </xdr:from>
    <xdr:to>
      <xdr:col>8</xdr:col>
      <xdr:colOff>514350</xdr:colOff>
      <xdr:row>59</xdr:row>
      <xdr:rowOff>114300</xdr:rowOff>
    </xdr:to>
    <xdr:graphicFrame>
      <xdr:nvGraphicFramePr>
        <xdr:cNvPr id="1" name="Chart 1"/>
        <xdr:cNvGraphicFramePr/>
      </xdr:nvGraphicFramePr>
      <xdr:xfrm>
        <a:off x="1009650" y="4953000"/>
        <a:ext cx="602932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4</xdr:row>
      <xdr:rowOff>219075</xdr:rowOff>
    </xdr:from>
    <xdr:to>
      <xdr:col>12</xdr:col>
      <xdr:colOff>390525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5810250" y="876300"/>
        <a:ext cx="40005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4</xdr:row>
      <xdr:rowOff>390525</xdr:rowOff>
    </xdr:from>
    <xdr:to>
      <xdr:col>15</xdr:col>
      <xdr:colOff>495300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7429500" y="1047750"/>
        <a:ext cx="48672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zoomScale="85" zoomScaleNormal="85" workbookViewId="0" topLeftCell="A1">
      <selection activeCell="E54" sqref="E54"/>
    </sheetView>
  </sheetViews>
  <sheetFormatPr defaultColWidth="9.140625" defaultRowHeight="12.75"/>
  <cols>
    <col min="1" max="1" width="3.00390625" style="0" customWidth="1"/>
    <col min="2" max="2" width="11.421875" style="0" customWidth="1"/>
    <col min="3" max="3" width="16.7109375" style="0" customWidth="1"/>
    <col min="4" max="6" width="11.421875" style="0" customWidth="1"/>
    <col min="7" max="8" width="12.57421875" style="0" customWidth="1"/>
    <col min="9" max="16384" width="11.421875" style="0" customWidth="1"/>
  </cols>
  <sheetData>
    <row r="3" ht="12.75">
      <c r="D3" s="1" t="s">
        <v>10</v>
      </c>
    </row>
    <row r="4" ht="13.5" thickBot="1"/>
    <row r="5" spans="2:12" ht="39.75" customHeight="1" thickBot="1">
      <c r="B5" s="2" t="s">
        <v>0</v>
      </c>
      <c r="C5" s="3" t="s">
        <v>24</v>
      </c>
      <c r="D5" s="4" t="s">
        <v>1</v>
      </c>
      <c r="E5" s="5" t="s">
        <v>17</v>
      </c>
      <c r="F5" s="6" t="s">
        <v>1</v>
      </c>
      <c r="G5" s="7" t="s">
        <v>51</v>
      </c>
      <c r="H5" s="7" t="s">
        <v>52</v>
      </c>
      <c r="I5" s="7" t="s">
        <v>22</v>
      </c>
      <c r="J5" s="8" t="s">
        <v>21</v>
      </c>
      <c r="K5" s="9"/>
      <c r="L5" s="9"/>
    </row>
    <row r="6" spans="2:12" ht="13.5" thickBot="1">
      <c r="B6" s="35" t="s">
        <v>53</v>
      </c>
      <c r="C6" s="36">
        <v>0.8</v>
      </c>
      <c r="D6" s="37">
        <v>1.5</v>
      </c>
      <c r="E6" s="38">
        <v>1997</v>
      </c>
      <c r="F6" s="39">
        <v>2000</v>
      </c>
      <c r="G6" s="40">
        <v>22457990</v>
      </c>
      <c r="H6" s="40">
        <v>22435000</v>
      </c>
      <c r="I6" s="16">
        <f aca="true" t="shared" si="0" ref="I6:I19">C6*1000000/G6</f>
        <v>0.035622065910618006</v>
      </c>
      <c r="J6" s="41">
        <f>D6*1000000/H6</f>
        <v>0.06685981724983285</v>
      </c>
      <c r="K6" s="18"/>
      <c r="L6" s="19"/>
    </row>
    <row r="7" spans="2:12" ht="12.75">
      <c r="B7" s="10" t="s">
        <v>50</v>
      </c>
      <c r="C7" s="11">
        <v>15</v>
      </c>
      <c r="D7" s="12">
        <v>20</v>
      </c>
      <c r="E7" s="13">
        <v>1999</v>
      </c>
      <c r="F7" s="14">
        <v>2000</v>
      </c>
      <c r="G7" s="15">
        <v>39418000</v>
      </c>
      <c r="H7" s="15">
        <v>39465000</v>
      </c>
      <c r="I7" s="42">
        <f t="shared" si="0"/>
        <v>0.3805368105941448</v>
      </c>
      <c r="J7" s="41">
        <f aca="true" t="shared" si="1" ref="J7:J19">D7*1000000/H7</f>
        <v>0.5067781578613961</v>
      </c>
      <c r="K7" s="18"/>
      <c r="L7" s="19"/>
    </row>
    <row r="8" spans="2:12" ht="12.75">
      <c r="B8" s="10" t="s">
        <v>26</v>
      </c>
      <c r="C8" s="24">
        <v>57</v>
      </c>
      <c r="D8" s="25" t="s">
        <v>3</v>
      </c>
      <c r="E8" s="13">
        <v>1999</v>
      </c>
      <c r="F8" s="22" t="s">
        <v>3</v>
      </c>
      <c r="G8" s="23">
        <v>82087000</v>
      </c>
      <c r="H8" s="23">
        <v>82150000</v>
      </c>
      <c r="I8" s="43">
        <f t="shared" si="0"/>
        <v>0.6943852254315543</v>
      </c>
      <c r="J8" s="17"/>
      <c r="K8" s="18"/>
      <c r="L8" s="19"/>
    </row>
    <row r="9" spans="2:12" ht="12.75">
      <c r="B9" s="10" t="s">
        <v>9</v>
      </c>
      <c r="C9" s="11">
        <v>23</v>
      </c>
      <c r="D9" s="25">
        <v>25</v>
      </c>
      <c r="E9" s="13">
        <v>1999</v>
      </c>
      <c r="F9" s="22">
        <v>2000</v>
      </c>
      <c r="G9" s="23">
        <v>8857400</v>
      </c>
      <c r="H9" s="23">
        <v>8869000</v>
      </c>
      <c r="I9" s="43">
        <f t="shared" si="0"/>
        <v>2.5966988055185496</v>
      </c>
      <c r="J9" s="17">
        <f t="shared" si="1"/>
        <v>2.818807080843387</v>
      </c>
      <c r="K9" s="18"/>
      <c r="L9" s="19"/>
    </row>
    <row r="10" spans="2:12" ht="12.75">
      <c r="B10" s="10" t="s">
        <v>25</v>
      </c>
      <c r="C10" s="11">
        <v>40.4</v>
      </c>
      <c r="D10" s="25">
        <v>39</v>
      </c>
      <c r="E10" s="13">
        <v>1999</v>
      </c>
      <c r="F10" s="22">
        <v>2000</v>
      </c>
      <c r="G10" s="23">
        <v>10068000</v>
      </c>
      <c r="H10" s="23">
        <v>10022000</v>
      </c>
      <c r="I10" s="43">
        <f>C10*1000000/G10</f>
        <v>4.012713547874454</v>
      </c>
      <c r="J10" s="17">
        <f t="shared" si="1"/>
        <v>3.8914388345639592</v>
      </c>
      <c r="K10" s="18"/>
      <c r="L10" s="19"/>
    </row>
    <row r="11" spans="2:12" ht="12.75">
      <c r="B11" s="10" t="s">
        <v>7</v>
      </c>
      <c r="C11" s="11"/>
      <c r="D11" s="25">
        <v>30</v>
      </c>
      <c r="E11" s="13"/>
      <c r="F11" s="22">
        <v>2000</v>
      </c>
      <c r="G11" s="23">
        <v>5165000</v>
      </c>
      <c r="H11" s="23">
        <v>5177000</v>
      </c>
      <c r="I11" s="43"/>
      <c r="J11" s="17">
        <f t="shared" si="1"/>
        <v>5.7948618891249755</v>
      </c>
      <c r="K11" s="18"/>
      <c r="L11" s="19"/>
    </row>
    <row r="12" spans="2:12" ht="12.75">
      <c r="B12" s="10" t="s">
        <v>13</v>
      </c>
      <c r="C12" s="11">
        <v>239</v>
      </c>
      <c r="D12" s="25">
        <v>290</v>
      </c>
      <c r="E12" s="13">
        <v>1999</v>
      </c>
      <c r="F12" s="22">
        <v>2000</v>
      </c>
      <c r="G12" s="23">
        <v>58620000</v>
      </c>
      <c r="H12" s="23">
        <v>58892000</v>
      </c>
      <c r="I12" s="43">
        <f>C12*1000000/G12</f>
        <v>4.0771067894916415</v>
      </c>
      <c r="J12" s="17">
        <f t="shared" si="1"/>
        <v>4.924268151871222</v>
      </c>
      <c r="K12" s="18"/>
      <c r="L12" s="19"/>
    </row>
    <row r="13" spans="2:12" ht="12.75">
      <c r="B13" s="10" t="s">
        <v>20</v>
      </c>
      <c r="C13" s="20">
        <v>36.9</v>
      </c>
      <c r="D13" s="25">
        <v>50</v>
      </c>
      <c r="E13" s="13">
        <v>1999</v>
      </c>
      <c r="F13" s="22">
        <v>2000</v>
      </c>
      <c r="G13" s="23">
        <v>8208000</v>
      </c>
      <c r="H13" s="23">
        <v>8166960</v>
      </c>
      <c r="I13" s="43">
        <f t="shared" si="0"/>
        <v>4.495614035087719</v>
      </c>
      <c r="J13" s="17">
        <f t="shared" si="1"/>
        <v>6.1222290791187906</v>
      </c>
      <c r="K13" s="18"/>
      <c r="L13" s="19"/>
    </row>
    <row r="14" spans="2:12" ht="12.75">
      <c r="B14" s="10" t="s">
        <v>2</v>
      </c>
      <c r="C14" s="11">
        <v>67</v>
      </c>
      <c r="D14" s="25">
        <v>75</v>
      </c>
      <c r="E14" s="13">
        <v>1999</v>
      </c>
      <c r="F14" s="22">
        <v>2000</v>
      </c>
      <c r="G14" s="23">
        <v>8092250</v>
      </c>
      <c r="H14" s="23">
        <v>8110240</v>
      </c>
      <c r="I14" s="43">
        <f t="shared" si="0"/>
        <v>8.279526707652384</v>
      </c>
      <c r="J14" s="17">
        <f t="shared" si="1"/>
        <v>9.247568505987493</v>
      </c>
      <c r="K14" s="18"/>
      <c r="L14" s="19"/>
    </row>
    <row r="15" spans="2:12" ht="12.75">
      <c r="B15" s="10" t="s">
        <v>6</v>
      </c>
      <c r="C15" s="26">
        <v>0.33</v>
      </c>
      <c r="D15" s="25" t="s">
        <v>3</v>
      </c>
      <c r="E15" s="13" t="s">
        <v>3</v>
      </c>
      <c r="F15" s="22" t="s">
        <v>3</v>
      </c>
      <c r="G15" s="23">
        <v>32020</v>
      </c>
      <c r="H15" s="23">
        <v>32000</v>
      </c>
      <c r="I15" s="43">
        <f>C15*1000000/G15</f>
        <v>10.306058713304186</v>
      </c>
      <c r="J15" s="17"/>
      <c r="K15" s="18"/>
      <c r="L15" s="19"/>
    </row>
    <row r="16" spans="2:12" ht="12.75">
      <c r="B16" s="10" t="s">
        <v>27</v>
      </c>
      <c r="C16" s="20">
        <v>78.6</v>
      </c>
      <c r="D16" s="25">
        <v>81</v>
      </c>
      <c r="E16" s="13">
        <v>1999</v>
      </c>
      <c r="F16" s="22">
        <v>2000</v>
      </c>
      <c r="G16" s="23">
        <v>5926900</v>
      </c>
      <c r="H16" s="23">
        <v>5926900</v>
      </c>
      <c r="I16" s="43">
        <f t="shared" si="0"/>
        <v>13.261570129409979</v>
      </c>
      <c r="J16" s="17">
        <f t="shared" si="1"/>
        <v>13.666503568475932</v>
      </c>
      <c r="K16" s="18"/>
      <c r="L16" s="19"/>
    </row>
    <row r="17" spans="2:12" ht="12.75">
      <c r="B17" s="10" t="s">
        <v>4</v>
      </c>
      <c r="C17" s="11">
        <v>90</v>
      </c>
      <c r="D17" s="25">
        <v>80</v>
      </c>
      <c r="E17" s="13"/>
      <c r="F17" s="22">
        <v>2000</v>
      </c>
      <c r="G17" s="23">
        <v>5319000</v>
      </c>
      <c r="H17" s="23">
        <v>5336000</v>
      </c>
      <c r="I17" s="43">
        <f t="shared" si="0"/>
        <v>16.920473773265652</v>
      </c>
      <c r="J17" s="17">
        <f t="shared" si="1"/>
        <v>14.992503748125937</v>
      </c>
      <c r="K17" s="18"/>
      <c r="L17" s="19"/>
    </row>
    <row r="18" spans="2:12" ht="12.75">
      <c r="B18" s="10" t="s">
        <v>28</v>
      </c>
      <c r="C18" s="25">
        <v>1450</v>
      </c>
      <c r="D18" s="25"/>
      <c r="E18" s="13">
        <v>1999</v>
      </c>
      <c r="F18" s="22"/>
      <c r="G18" s="23">
        <v>59500900</v>
      </c>
      <c r="H18" s="23">
        <v>59738900</v>
      </c>
      <c r="I18" s="43">
        <f t="shared" si="0"/>
        <v>24.369379286699864</v>
      </c>
      <c r="J18" s="17"/>
      <c r="K18" s="18"/>
      <c r="L18" s="19"/>
    </row>
    <row r="19" spans="2:12" ht="12.75">
      <c r="B19" s="10" t="s">
        <v>8</v>
      </c>
      <c r="C19" s="11">
        <v>550</v>
      </c>
      <c r="D19" s="25">
        <v>550</v>
      </c>
      <c r="E19" s="13">
        <v>1999</v>
      </c>
      <c r="F19" s="22">
        <v>2000</v>
      </c>
      <c r="G19" s="23">
        <v>15805000</v>
      </c>
      <c r="H19" s="23">
        <v>15919000</v>
      </c>
      <c r="I19" s="43">
        <f t="shared" si="0"/>
        <v>34.79911420436571</v>
      </c>
      <c r="J19" s="17">
        <f t="shared" si="1"/>
        <v>34.5499089138765</v>
      </c>
      <c r="K19" s="18"/>
      <c r="L19" s="19"/>
    </row>
    <row r="20" spans="2:12" ht="12.75">
      <c r="B20" s="10" t="s">
        <v>14</v>
      </c>
      <c r="C20" s="11"/>
      <c r="D20" s="12" t="s">
        <v>12</v>
      </c>
      <c r="E20" s="13"/>
      <c r="F20" s="14" t="s">
        <v>12</v>
      </c>
      <c r="G20" s="15">
        <v>10538000</v>
      </c>
      <c r="H20" s="15">
        <v>10560000</v>
      </c>
      <c r="I20" s="42"/>
      <c r="J20" s="17"/>
      <c r="K20" s="18"/>
      <c r="L20" s="19"/>
    </row>
    <row r="21" spans="2:12" ht="12.75">
      <c r="B21" s="10" t="s">
        <v>18</v>
      </c>
      <c r="C21" s="11"/>
      <c r="D21" s="12" t="s">
        <v>12</v>
      </c>
      <c r="E21" s="13"/>
      <c r="F21" s="14" t="s">
        <v>12</v>
      </c>
      <c r="G21" s="15"/>
      <c r="H21" s="15">
        <v>281000</v>
      </c>
      <c r="I21" s="42"/>
      <c r="J21" s="17"/>
      <c r="K21" s="18"/>
      <c r="L21" s="19"/>
    </row>
    <row r="22" spans="2:12" ht="12.75">
      <c r="B22" s="10" t="s">
        <v>15</v>
      </c>
      <c r="C22" s="11"/>
      <c r="D22" s="12" t="s">
        <v>12</v>
      </c>
      <c r="E22" s="13"/>
      <c r="F22" s="14" t="s">
        <v>12</v>
      </c>
      <c r="G22" s="15">
        <v>3752000</v>
      </c>
      <c r="H22" s="15">
        <v>3794000</v>
      </c>
      <c r="I22" s="42"/>
      <c r="J22" s="17"/>
      <c r="K22" s="18"/>
      <c r="L22" s="19"/>
    </row>
    <row r="23" spans="2:12" ht="13.5" thickBot="1">
      <c r="B23" s="27" t="s">
        <v>16</v>
      </c>
      <c r="C23" s="28"/>
      <c r="D23" s="44" t="s">
        <v>12</v>
      </c>
      <c r="E23" s="30"/>
      <c r="F23" s="45" t="s">
        <v>12</v>
      </c>
      <c r="G23" s="46">
        <v>7140000</v>
      </c>
      <c r="H23" s="46">
        <v>7180000</v>
      </c>
      <c r="I23" s="47"/>
      <c r="J23" s="34"/>
      <c r="K23" s="18"/>
      <c r="L23" s="19"/>
    </row>
    <row r="24" ht="12.75">
      <c r="B24" s="18"/>
    </row>
    <row r="25" spans="3:4" ht="12.75">
      <c r="C25" s="18"/>
      <c r="D25" s="18"/>
    </row>
    <row r="26" spans="3:4" ht="12.75">
      <c r="C26" s="18"/>
      <c r="D26" s="18"/>
    </row>
    <row r="48" ht="9.75" customHeight="1"/>
  </sheetData>
  <printOptions/>
  <pageMargins left="0.46" right="0.26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27"/>
  <sheetViews>
    <sheetView zoomScale="85" zoomScaleNormal="85" workbookViewId="0" topLeftCell="B1">
      <selection activeCell="J36" sqref="J36"/>
    </sheetView>
  </sheetViews>
  <sheetFormatPr defaultColWidth="9.140625" defaultRowHeight="12.75"/>
  <cols>
    <col min="1" max="2" width="11.421875" style="0" customWidth="1"/>
    <col min="3" max="3" width="16.7109375" style="0" customWidth="1"/>
    <col min="4" max="6" width="11.421875" style="0" customWidth="1"/>
    <col min="7" max="7" width="12.57421875" style="0" customWidth="1"/>
    <col min="8" max="16384" width="11.421875" style="0" customWidth="1"/>
  </cols>
  <sheetData>
    <row r="3" ht="12.75">
      <c r="D3" s="1" t="s">
        <v>10</v>
      </c>
    </row>
    <row r="4" ht="13.5" thickBot="1"/>
    <row r="5" spans="2:11" ht="39.75" customHeight="1" thickBot="1">
      <c r="B5" s="2" t="s">
        <v>0</v>
      </c>
      <c r="C5" s="3" t="s">
        <v>24</v>
      </c>
      <c r="D5" s="4" t="s">
        <v>1</v>
      </c>
      <c r="E5" s="5" t="s">
        <v>17</v>
      </c>
      <c r="F5" s="6" t="s">
        <v>1</v>
      </c>
      <c r="G5" s="6" t="s">
        <v>23</v>
      </c>
      <c r="H5" s="7" t="s">
        <v>48</v>
      </c>
      <c r="I5" s="8"/>
      <c r="J5" s="9"/>
      <c r="K5" s="9"/>
    </row>
    <row r="6" spans="2:11" ht="12.75">
      <c r="B6" s="10" t="s">
        <v>5</v>
      </c>
      <c r="C6" s="11">
        <v>15</v>
      </c>
      <c r="D6" s="12">
        <v>20</v>
      </c>
      <c r="E6" s="13">
        <v>1999</v>
      </c>
      <c r="F6" s="14">
        <v>2000</v>
      </c>
      <c r="G6" s="15">
        <v>517374</v>
      </c>
      <c r="H6" s="16">
        <f aca="true" t="shared" si="0" ref="H6:H19">C6*1000/G6</f>
        <v>0.02899256630599914</v>
      </c>
      <c r="I6" s="17"/>
      <c r="J6" s="18"/>
      <c r="K6" s="19"/>
    </row>
    <row r="7" spans="2:11" ht="12.75">
      <c r="B7" s="10" t="s">
        <v>19</v>
      </c>
      <c r="C7" s="20">
        <v>0.8</v>
      </c>
      <c r="D7" s="21">
        <v>1.5</v>
      </c>
      <c r="E7" s="13">
        <v>1997</v>
      </c>
      <c r="F7" s="22">
        <v>2000</v>
      </c>
      <c r="G7" s="23">
        <v>24620</v>
      </c>
      <c r="H7" s="16">
        <f t="shared" si="0"/>
        <v>0.03249390739236393</v>
      </c>
      <c r="I7" s="17"/>
      <c r="J7" s="18"/>
      <c r="K7" s="19"/>
    </row>
    <row r="8" spans="2:11" ht="12.75">
      <c r="B8" s="10" t="s">
        <v>26</v>
      </c>
      <c r="C8" s="24">
        <v>57</v>
      </c>
      <c r="D8" s="25" t="s">
        <v>3</v>
      </c>
      <c r="E8" s="13">
        <v>1999</v>
      </c>
      <c r="F8" s="22" t="s">
        <v>3</v>
      </c>
      <c r="G8" s="23">
        <v>1994823</v>
      </c>
      <c r="H8" s="16">
        <f t="shared" si="0"/>
        <v>0.028573963705050522</v>
      </c>
      <c r="I8" s="17"/>
      <c r="J8" s="18"/>
      <c r="K8" s="19"/>
    </row>
    <row r="9" spans="2:11" ht="12.75">
      <c r="B9" s="10" t="s">
        <v>9</v>
      </c>
      <c r="C9" s="11">
        <v>23</v>
      </c>
      <c r="D9" s="25">
        <v>25</v>
      </c>
      <c r="E9" s="13">
        <v>1999</v>
      </c>
      <c r="F9" s="22">
        <v>2000</v>
      </c>
      <c r="G9" s="23">
        <v>204307</v>
      </c>
      <c r="H9" s="16">
        <f t="shared" si="0"/>
        <v>0.11257568267362351</v>
      </c>
      <c r="I9" s="17"/>
      <c r="J9" s="18"/>
      <c r="K9" s="19"/>
    </row>
    <row r="10" spans="2:11" ht="12.75">
      <c r="B10" s="10" t="s">
        <v>6</v>
      </c>
      <c r="C10" s="26">
        <v>0.33</v>
      </c>
      <c r="D10" s="25" t="s">
        <v>3</v>
      </c>
      <c r="E10" s="13" t="s">
        <v>3</v>
      </c>
      <c r="F10" s="22" t="s">
        <v>3</v>
      </c>
      <c r="G10" s="23">
        <v>2300</v>
      </c>
      <c r="H10" s="16">
        <f t="shared" si="0"/>
        <v>0.14347826086956522</v>
      </c>
      <c r="I10" s="17"/>
      <c r="J10" s="18"/>
      <c r="K10" s="19"/>
    </row>
    <row r="11" spans="2:11" ht="12.75">
      <c r="B11" s="10" t="s">
        <v>13</v>
      </c>
      <c r="C11" s="11">
        <v>239</v>
      </c>
      <c r="D11" s="25">
        <v>290</v>
      </c>
      <c r="E11" s="13">
        <v>1999</v>
      </c>
      <c r="F11" s="22">
        <v>2000</v>
      </c>
      <c r="G11" s="23">
        <v>1302631</v>
      </c>
      <c r="H11" s="16">
        <f>C11*1000/G11</f>
        <v>0.18347482901911594</v>
      </c>
      <c r="I11" s="17"/>
      <c r="J11" s="18"/>
      <c r="K11" s="19"/>
    </row>
    <row r="12" spans="2:11" ht="12.75">
      <c r="B12" s="10" t="s">
        <v>7</v>
      </c>
      <c r="C12" s="26"/>
      <c r="D12" s="25">
        <v>30</v>
      </c>
      <c r="E12" s="13"/>
      <c r="F12" s="22">
        <v>2000</v>
      </c>
      <c r="G12" s="23">
        <v>119795</v>
      </c>
      <c r="H12" s="16">
        <f>D12*1000/G12</f>
        <v>0.2504278141825619</v>
      </c>
      <c r="I12" s="17"/>
      <c r="J12" s="18"/>
      <c r="K12" s="19"/>
    </row>
    <row r="13" spans="2:11" ht="12.75">
      <c r="B13" s="10" t="s">
        <v>2</v>
      </c>
      <c r="C13" s="11">
        <v>67</v>
      </c>
      <c r="D13" s="25">
        <v>75</v>
      </c>
      <c r="E13" s="13">
        <v>1999</v>
      </c>
      <c r="F13" s="22">
        <v>2000</v>
      </c>
      <c r="G13" s="23">
        <v>198341</v>
      </c>
      <c r="H13" s="16">
        <f>C13*1000/G13</f>
        <v>0.33780206815534863</v>
      </c>
      <c r="I13" s="17"/>
      <c r="J13" s="18"/>
      <c r="K13" s="19"/>
    </row>
    <row r="14" spans="2:11" ht="12.75">
      <c r="B14" s="10" t="s">
        <v>4</v>
      </c>
      <c r="C14" s="11">
        <v>90</v>
      </c>
      <c r="D14" s="25">
        <v>80</v>
      </c>
      <c r="E14" s="13"/>
      <c r="F14" s="22">
        <v>2000</v>
      </c>
      <c r="G14" s="23">
        <v>152649</v>
      </c>
      <c r="H14" s="16">
        <f t="shared" si="0"/>
        <v>0.5895878780732268</v>
      </c>
      <c r="I14" s="17"/>
      <c r="J14" s="18"/>
      <c r="K14" s="19"/>
    </row>
    <row r="15" spans="2:11" ht="12.75">
      <c r="B15" s="10" t="s">
        <v>27</v>
      </c>
      <c r="C15" s="20">
        <v>78.6</v>
      </c>
      <c r="D15" s="25">
        <v>81</v>
      </c>
      <c r="E15" s="13">
        <v>1999</v>
      </c>
      <c r="F15" s="22">
        <v>2000</v>
      </c>
      <c r="G15" s="23">
        <v>109000</v>
      </c>
      <c r="H15" s="16">
        <f t="shared" si="0"/>
        <v>0.7211009174311926</v>
      </c>
      <c r="I15" s="17"/>
      <c r="J15" s="18"/>
      <c r="K15" s="19"/>
    </row>
    <row r="16" spans="2:11" ht="12.75">
      <c r="B16" s="10" t="s">
        <v>25</v>
      </c>
      <c r="C16" s="20">
        <v>40.4</v>
      </c>
      <c r="D16" s="25">
        <v>39</v>
      </c>
      <c r="E16" s="13">
        <v>1999</v>
      </c>
      <c r="F16" s="22">
        <v>2000</v>
      </c>
      <c r="G16" s="23">
        <v>39505</v>
      </c>
      <c r="H16" s="16">
        <f>C16*1000/G16</f>
        <v>1.0226553600810024</v>
      </c>
      <c r="I16" s="17"/>
      <c r="J16" s="18"/>
      <c r="K16" s="19"/>
    </row>
    <row r="17" spans="2:11" ht="12.75">
      <c r="B17" s="10" t="s">
        <v>28</v>
      </c>
      <c r="C17" s="11">
        <v>1450</v>
      </c>
      <c r="D17" s="25"/>
      <c r="E17" s="13">
        <v>1999</v>
      </c>
      <c r="F17" s="22"/>
      <c r="G17" s="23">
        <v>968907</v>
      </c>
      <c r="H17" s="16">
        <f>C17*1000/G17</f>
        <v>1.4965316588692206</v>
      </c>
      <c r="I17" s="17"/>
      <c r="J17" s="18"/>
      <c r="K17" s="19"/>
    </row>
    <row r="18" spans="2:11" ht="12.75">
      <c r="B18" s="10" t="s">
        <v>8</v>
      </c>
      <c r="C18" s="11">
        <v>550</v>
      </c>
      <c r="D18" s="25">
        <v>550</v>
      </c>
      <c r="E18" s="13">
        <v>1999</v>
      </c>
      <c r="F18" s="22">
        <v>2000</v>
      </c>
      <c r="G18" s="23">
        <v>367426</v>
      </c>
      <c r="H18" s="16">
        <f t="shared" si="0"/>
        <v>1.496900056065711</v>
      </c>
      <c r="I18" s="17"/>
      <c r="J18" s="18"/>
      <c r="K18" s="19"/>
    </row>
    <row r="19" spans="2:11" ht="12.75">
      <c r="B19" s="10" t="s">
        <v>20</v>
      </c>
      <c r="C19" s="20">
        <v>36.9</v>
      </c>
      <c r="D19" s="25">
        <v>50</v>
      </c>
      <c r="E19" s="13">
        <v>1999</v>
      </c>
      <c r="F19" s="22">
        <v>2000</v>
      </c>
      <c r="G19" s="23">
        <v>8873</v>
      </c>
      <c r="H19" s="16">
        <f t="shared" si="0"/>
        <v>4.158683647019046</v>
      </c>
      <c r="I19" s="17"/>
      <c r="J19" s="18"/>
      <c r="K19" s="19"/>
    </row>
    <row r="20" spans="2:11" ht="12.75">
      <c r="B20" s="10" t="s">
        <v>18</v>
      </c>
      <c r="C20" s="11"/>
      <c r="D20" s="12" t="s">
        <v>12</v>
      </c>
      <c r="E20" s="13"/>
      <c r="F20" s="14" t="s">
        <v>12</v>
      </c>
      <c r="G20" s="15">
        <v>6400</v>
      </c>
      <c r="H20" s="16"/>
      <c r="I20" s="17"/>
      <c r="J20" s="18"/>
      <c r="K20" s="19"/>
    </row>
    <row r="21" spans="2:11" ht="12.75">
      <c r="B21" s="10" t="s">
        <v>15</v>
      </c>
      <c r="C21" s="11"/>
      <c r="D21" s="12" t="s">
        <v>12</v>
      </c>
      <c r="E21" s="13"/>
      <c r="F21" s="14" t="s">
        <v>12</v>
      </c>
      <c r="G21" s="15">
        <v>73168</v>
      </c>
      <c r="H21" s="16"/>
      <c r="I21" s="17"/>
      <c r="J21" s="18"/>
      <c r="K21" s="19"/>
    </row>
    <row r="22" spans="2:11" ht="12.75">
      <c r="B22" s="10" t="s">
        <v>14</v>
      </c>
      <c r="C22" s="11"/>
      <c r="D22" s="12" t="s">
        <v>12</v>
      </c>
      <c r="E22" s="13"/>
      <c r="F22" s="14" t="s">
        <v>12</v>
      </c>
      <c r="G22" s="15">
        <v>101446</v>
      </c>
      <c r="H22" s="16"/>
      <c r="I22" s="17"/>
      <c r="J22" s="18"/>
      <c r="K22" s="19"/>
    </row>
    <row r="23" spans="2:11" ht="12.75">
      <c r="B23" s="10" t="s">
        <v>16</v>
      </c>
      <c r="C23" s="11"/>
      <c r="D23" s="12" t="s">
        <v>12</v>
      </c>
      <c r="E23" s="13"/>
      <c r="F23" s="14" t="s">
        <v>12</v>
      </c>
      <c r="G23" s="15">
        <v>249503</v>
      </c>
      <c r="H23" s="16"/>
      <c r="I23" s="17"/>
      <c r="J23" s="18"/>
      <c r="K23" s="19"/>
    </row>
    <row r="24" spans="2:11" ht="13.5" thickBot="1">
      <c r="B24" s="27"/>
      <c r="C24" s="28"/>
      <c r="D24" s="29"/>
      <c r="E24" s="30"/>
      <c r="F24" s="31"/>
      <c r="G24" s="32"/>
      <c r="H24" s="33"/>
      <c r="I24" s="34"/>
      <c r="J24" s="18"/>
      <c r="K24" s="19"/>
    </row>
    <row r="25" ht="12.75">
      <c r="B25" s="18"/>
    </row>
    <row r="26" spans="3:4" ht="12.75">
      <c r="C26" s="18"/>
      <c r="D26" s="18"/>
    </row>
    <row r="27" spans="3:4" ht="12.75">
      <c r="C27" s="18"/>
      <c r="D27" s="18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30"/>
  <sheetViews>
    <sheetView tabSelected="1" workbookViewId="0" topLeftCell="F1">
      <selection activeCell="L20" sqref="L20"/>
    </sheetView>
  </sheetViews>
  <sheetFormatPr defaultColWidth="9.140625" defaultRowHeight="12.75"/>
  <cols>
    <col min="1" max="1" width="8.57421875" style="0" customWidth="1"/>
    <col min="2" max="2" width="13.421875" style="0" customWidth="1"/>
    <col min="3" max="3" width="13.28125" style="0" customWidth="1"/>
    <col min="4" max="4" width="13.140625" style="0" customWidth="1"/>
    <col min="5" max="6" width="12.140625" style="0" customWidth="1"/>
    <col min="7" max="16384" width="11.421875" style="0" customWidth="1"/>
  </cols>
  <sheetData>
    <row r="3" ht="12.75">
      <c r="D3" s="48" t="s">
        <v>38</v>
      </c>
    </row>
    <row r="4" ht="13.5" thickBot="1"/>
    <row r="5" spans="1:8" ht="39.75" customHeight="1" thickBot="1">
      <c r="A5" s="49"/>
      <c r="B5" s="50" t="s">
        <v>0</v>
      </c>
      <c r="C5" s="3" t="s">
        <v>40</v>
      </c>
      <c r="D5" s="5" t="s">
        <v>41</v>
      </c>
      <c r="E5" s="5" t="s">
        <v>39</v>
      </c>
      <c r="F5" s="5" t="s">
        <v>31</v>
      </c>
      <c r="G5" s="8" t="s">
        <v>30</v>
      </c>
      <c r="H5" s="9"/>
    </row>
    <row r="6" spans="1:8" ht="12.75">
      <c r="A6" s="51"/>
      <c r="B6" s="35" t="s">
        <v>9</v>
      </c>
      <c r="C6" s="52">
        <v>23</v>
      </c>
      <c r="D6" s="38">
        <v>25</v>
      </c>
      <c r="E6" s="53">
        <v>3532</v>
      </c>
      <c r="F6" s="54">
        <f>C6*100/E6</f>
        <v>0.6511891279728199</v>
      </c>
      <c r="G6" s="17">
        <f aca="true" t="shared" si="0" ref="G6:G12">D6*100/E6</f>
        <v>0.7078142695356738</v>
      </c>
      <c r="H6" s="19"/>
    </row>
    <row r="7" spans="1:8" ht="12.75">
      <c r="A7" s="51"/>
      <c r="B7" s="10" t="s">
        <v>27</v>
      </c>
      <c r="C7" s="55">
        <v>78.6</v>
      </c>
      <c r="D7" s="13">
        <v>81</v>
      </c>
      <c r="E7" s="25">
        <v>6900</v>
      </c>
      <c r="F7" s="56">
        <f>C7*100/E7</f>
        <v>1.1391304347826086</v>
      </c>
      <c r="G7" s="57">
        <f t="shared" si="0"/>
        <v>1.173913043478261</v>
      </c>
      <c r="H7" s="19"/>
    </row>
    <row r="8" spans="1:8" ht="12.75">
      <c r="A8" s="51"/>
      <c r="B8" s="10" t="s">
        <v>42</v>
      </c>
      <c r="C8" s="55">
        <v>550</v>
      </c>
      <c r="D8" s="13">
        <v>550</v>
      </c>
      <c r="E8" s="25">
        <v>35000</v>
      </c>
      <c r="F8" s="56">
        <f>C8*100/E8</f>
        <v>1.5714285714285714</v>
      </c>
      <c r="G8" s="57">
        <f t="shared" si="0"/>
        <v>1.5714285714285714</v>
      </c>
      <c r="H8" s="19"/>
    </row>
    <row r="9" spans="1:8" ht="12.75">
      <c r="A9" s="51"/>
      <c r="B9" s="10" t="s">
        <v>2</v>
      </c>
      <c r="C9" s="55">
        <v>67</v>
      </c>
      <c r="D9" s="13">
        <v>75</v>
      </c>
      <c r="E9" s="25">
        <v>3635</v>
      </c>
      <c r="F9" s="56">
        <f>C9*100/E9</f>
        <v>1.843191196698762</v>
      </c>
      <c r="G9" s="57">
        <f>D9*100/E9</f>
        <v>2.063273727647868</v>
      </c>
      <c r="H9" s="19"/>
    </row>
    <row r="10" spans="1:8" ht="12.75">
      <c r="A10" s="51"/>
      <c r="B10" s="10" t="s">
        <v>5</v>
      </c>
      <c r="C10" s="55">
        <v>15</v>
      </c>
      <c r="D10" s="13">
        <v>20</v>
      </c>
      <c r="E10" s="25">
        <v>800</v>
      </c>
      <c r="F10" s="56">
        <f>C10*100/E10</f>
        <v>1.875</v>
      </c>
      <c r="G10" s="57">
        <f>D10*100/E10</f>
        <v>2.5</v>
      </c>
      <c r="H10" s="19"/>
    </row>
    <row r="11" spans="1:8" ht="12.75">
      <c r="A11" s="51"/>
      <c r="B11" s="10" t="s">
        <v>7</v>
      </c>
      <c r="C11" s="55"/>
      <c r="D11" s="13">
        <v>30</v>
      </c>
      <c r="E11" s="25">
        <v>900</v>
      </c>
      <c r="F11" s="25"/>
      <c r="G11" s="57">
        <f t="shared" si="0"/>
        <v>3.3333333333333335</v>
      </c>
      <c r="H11" s="19"/>
    </row>
    <row r="12" spans="1:8" ht="12.75">
      <c r="A12" s="51"/>
      <c r="B12" s="10" t="s">
        <v>4</v>
      </c>
      <c r="C12" s="55">
        <v>90</v>
      </c>
      <c r="D12" s="13">
        <v>80</v>
      </c>
      <c r="E12" s="25">
        <v>1138</v>
      </c>
      <c r="F12" s="56">
        <f>C12*100/E12</f>
        <v>7.9086115992970125</v>
      </c>
      <c r="G12" s="57">
        <f t="shared" si="0"/>
        <v>7.0298769771529</v>
      </c>
      <c r="H12" s="19"/>
    </row>
    <row r="13" spans="1:8" ht="12.75">
      <c r="A13" s="58"/>
      <c r="B13" s="10" t="s">
        <v>20</v>
      </c>
      <c r="C13" s="55">
        <v>36.9</v>
      </c>
      <c r="D13" s="13">
        <v>50</v>
      </c>
      <c r="E13" s="25"/>
      <c r="F13" s="25"/>
      <c r="G13" s="57"/>
      <c r="H13" s="19"/>
    </row>
    <row r="14" spans="1:8" ht="12.75">
      <c r="A14" s="58"/>
      <c r="B14" s="10" t="s">
        <v>13</v>
      </c>
      <c r="C14" s="55">
        <v>239</v>
      </c>
      <c r="D14" s="13">
        <v>290</v>
      </c>
      <c r="E14" s="25"/>
      <c r="F14" s="25"/>
      <c r="G14" s="57"/>
      <c r="H14" s="19"/>
    </row>
    <row r="15" spans="1:8" ht="12.75">
      <c r="A15" s="58"/>
      <c r="B15" s="10" t="s">
        <v>29</v>
      </c>
      <c r="C15" s="55">
        <v>57</v>
      </c>
      <c r="D15" s="13" t="s">
        <v>3</v>
      </c>
      <c r="E15" s="25"/>
      <c r="F15" s="25"/>
      <c r="G15" s="57">
        <f>SUM(G6:G14)/7</f>
        <v>2.6256628460823728</v>
      </c>
      <c r="H15" s="19"/>
    </row>
    <row r="16" spans="1:8" ht="12.75">
      <c r="A16" s="58"/>
      <c r="B16" s="10" t="s">
        <v>14</v>
      </c>
      <c r="C16" s="55"/>
      <c r="D16" s="13" t="s">
        <v>12</v>
      </c>
      <c r="E16" s="25"/>
      <c r="F16" s="25"/>
      <c r="G16" s="57"/>
      <c r="H16" s="19"/>
    </row>
    <row r="17" spans="1:8" ht="12.75">
      <c r="A17" s="51"/>
      <c r="B17" s="10" t="s">
        <v>25</v>
      </c>
      <c r="C17" s="55">
        <v>39</v>
      </c>
      <c r="D17" s="13">
        <v>40.4</v>
      </c>
      <c r="E17" s="25"/>
      <c r="F17" s="25"/>
      <c r="G17" s="57"/>
      <c r="H17" s="19"/>
    </row>
    <row r="18" spans="1:8" ht="12.75">
      <c r="A18" s="51"/>
      <c r="B18" s="10" t="s">
        <v>18</v>
      </c>
      <c r="C18" s="55"/>
      <c r="D18" s="13" t="s">
        <v>12</v>
      </c>
      <c r="E18" s="25"/>
      <c r="F18" s="25"/>
      <c r="G18" s="57"/>
      <c r="H18" s="19"/>
    </row>
    <row r="19" spans="1:8" ht="12.75">
      <c r="A19" s="51"/>
      <c r="B19" s="10" t="s">
        <v>15</v>
      </c>
      <c r="C19" s="55"/>
      <c r="D19" s="13" t="s">
        <v>12</v>
      </c>
      <c r="E19" s="25"/>
      <c r="F19" s="25"/>
      <c r="G19" s="57"/>
      <c r="H19" s="19"/>
    </row>
    <row r="20" spans="1:8" ht="12.75">
      <c r="A20" s="58"/>
      <c r="B20" s="10" t="s">
        <v>6</v>
      </c>
      <c r="C20" s="55">
        <v>0.33</v>
      </c>
      <c r="D20" s="13" t="s">
        <v>3</v>
      </c>
      <c r="E20" s="25"/>
      <c r="F20" s="25"/>
      <c r="G20" s="57"/>
      <c r="H20" s="19"/>
    </row>
    <row r="21" spans="1:8" ht="12.75">
      <c r="A21" s="58"/>
      <c r="B21" s="10" t="s">
        <v>19</v>
      </c>
      <c r="C21" s="55">
        <v>0.8</v>
      </c>
      <c r="D21" s="13">
        <v>1.5</v>
      </c>
      <c r="E21" s="25"/>
      <c r="F21" s="25"/>
      <c r="G21" s="57"/>
      <c r="H21" s="19"/>
    </row>
    <row r="22" spans="1:7" ht="12.75">
      <c r="A22" s="51"/>
      <c r="B22" s="10" t="s">
        <v>16</v>
      </c>
      <c r="C22" s="55"/>
      <c r="D22" s="13" t="s">
        <v>12</v>
      </c>
      <c r="E22" s="25">
        <v>3000</v>
      </c>
      <c r="F22" s="25"/>
      <c r="G22" s="57"/>
    </row>
    <row r="23" spans="2:7" ht="13.5" thickBot="1">
      <c r="B23" s="27" t="s">
        <v>11</v>
      </c>
      <c r="C23" s="59"/>
      <c r="D23" s="30">
        <v>1450</v>
      </c>
      <c r="E23" s="29"/>
      <c r="F23" s="29"/>
      <c r="G23" s="60"/>
    </row>
    <row r="25" ht="12.75">
      <c r="B25" t="s">
        <v>32</v>
      </c>
    </row>
    <row r="26" ht="12.75">
      <c r="B26" t="s">
        <v>33</v>
      </c>
    </row>
    <row r="27" ht="12.75">
      <c r="B27" t="s">
        <v>35</v>
      </c>
    </row>
    <row r="28" ht="12.75">
      <c r="B28" t="s">
        <v>34</v>
      </c>
    </row>
    <row r="29" ht="12.75">
      <c r="B29" t="s">
        <v>36</v>
      </c>
    </row>
    <row r="30" ht="12.75">
      <c r="B30" t="s">
        <v>37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30"/>
  <sheetViews>
    <sheetView zoomScale="85" zoomScaleNormal="85" workbookViewId="0" topLeftCell="H5">
      <selection activeCell="I26" sqref="I26"/>
    </sheetView>
  </sheetViews>
  <sheetFormatPr defaultColWidth="9.140625" defaultRowHeight="12.75"/>
  <cols>
    <col min="1" max="1" width="8.57421875" style="0" customWidth="1"/>
    <col min="2" max="2" width="13.421875" style="0" customWidth="1"/>
    <col min="3" max="3" width="13.28125" style="0" customWidth="1"/>
    <col min="4" max="4" width="13.140625" style="0" customWidth="1"/>
    <col min="5" max="8" width="12.140625" style="0" customWidth="1"/>
    <col min="9" max="16384" width="11.421875" style="0" customWidth="1"/>
  </cols>
  <sheetData>
    <row r="3" ht="12.75">
      <c r="D3" s="48" t="s">
        <v>38</v>
      </c>
    </row>
    <row r="4" ht="13.5" thickBot="1"/>
    <row r="5" spans="1:10" ht="39.75" customHeight="1" thickBot="1">
      <c r="A5" s="49"/>
      <c r="B5" s="50" t="s">
        <v>0</v>
      </c>
      <c r="C5" s="3" t="s">
        <v>40</v>
      </c>
      <c r="D5" s="5" t="s">
        <v>41</v>
      </c>
      <c r="E5" s="5" t="s">
        <v>39</v>
      </c>
      <c r="F5" s="5" t="s">
        <v>44</v>
      </c>
      <c r="G5" s="5" t="s">
        <v>45</v>
      </c>
      <c r="H5" s="5" t="s">
        <v>43</v>
      </c>
      <c r="I5" s="8" t="s">
        <v>46</v>
      </c>
      <c r="J5" s="9"/>
    </row>
    <row r="6" spans="1:10" ht="12.75">
      <c r="A6" s="51"/>
      <c r="B6" s="35" t="s">
        <v>19</v>
      </c>
      <c r="C6" s="52">
        <v>0.8</v>
      </c>
      <c r="D6" s="38">
        <v>1.5</v>
      </c>
      <c r="E6" s="53"/>
      <c r="F6" s="53">
        <v>22455500</v>
      </c>
      <c r="G6" s="61">
        <f>D6*1000000/F6</f>
        <v>0.06679877980895549</v>
      </c>
      <c r="H6" s="53">
        <v>6633</v>
      </c>
      <c r="I6" s="17">
        <f aca="true" t="shared" si="0" ref="I6:I18">G6*1000/H6</f>
        <v>0.010070673874409089</v>
      </c>
      <c r="J6" s="19"/>
    </row>
    <row r="7" spans="1:10" ht="12.75">
      <c r="A7" s="51"/>
      <c r="B7" s="10" t="s">
        <v>5</v>
      </c>
      <c r="C7" s="55">
        <v>15</v>
      </c>
      <c r="D7" s="13">
        <v>20</v>
      </c>
      <c r="E7" s="25"/>
      <c r="F7" s="25">
        <v>39441700</v>
      </c>
      <c r="G7" s="62">
        <f>D7*1000000/F7</f>
        <v>0.5070775346904418</v>
      </c>
      <c r="H7" s="25">
        <v>19939</v>
      </c>
      <c r="I7" s="57">
        <f t="shared" si="0"/>
        <v>0.025431442634557492</v>
      </c>
      <c r="J7" s="19"/>
    </row>
    <row r="8" spans="1:10" ht="12.75">
      <c r="A8" s="51"/>
      <c r="B8" s="10" t="s">
        <v>29</v>
      </c>
      <c r="C8" s="55">
        <v>57</v>
      </c>
      <c r="D8" s="13" t="s">
        <v>3</v>
      </c>
      <c r="E8" s="25"/>
      <c r="F8" s="25">
        <v>82163500</v>
      </c>
      <c r="G8" s="62">
        <f>C8*1000000/F8</f>
        <v>0.6937387039257091</v>
      </c>
      <c r="H8" s="25">
        <v>26000</v>
      </c>
      <c r="I8" s="57">
        <f t="shared" si="0"/>
        <v>0.026682257843296506</v>
      </c>
      <c r="J8" s="19"/>
    </row>
    <row r="9" spans="1:10" ht="12.75">
      <c r="A9" s="51"/>
      <c r="B9" s="10" t="s">
        <v>9</v>
      </c>
      <c r="C9" s="55">
        <v>23</v>
      </c>
      <c r="D9" s="13">
        <v>25</v>
      </c>
      <c r="E9" s="25">
        <v>3532</v>
      </c>
      <c r="F9" s="25">
        <v>8861400</v>
      </c>
      <c r="G9" s="62">
        <f aca="true" t="shared" si="1" ref="G9:G18">D9*1000000/F9</f>
        <v>2.821224637190512</v>
      </c>
      <c r="H9" s="25">
        <v>24711</v>
      </c>
      <c r="I9" s="57">
        <f t="shared" si="0"/>
        <v>0.11416877654447459</v>
      </c>
      <c r="J9" s="19"/>
    </row>
    <row r="10" spans="1:10" ht="12.75">
      <c r="A10" s="51"/>
      <c r="B10" s="10" t="s">
        <v>49</v>
      </c>
      <c r="C10" s="55">
        <v>239</v>
      </c>
      <c r="D10" s="13">
        <v>290</v>
      </c>
      <c r="E10" s="25"/>
      <c r="F10" s="25">
        <v>59225700</v>
      </c>
      <c r="G10" s="62">
        <f>D10*1000000/F10</f>
        <v>4.896522962160009</v>
      </c>
      <c r="H10" s="25">
        <v>25439</v>
      </c>
      <c r="I10" s="57">
        <f>G10*1000/H10</f>
        <v>0.1924809529525535</v>
      </c>
      <c r="J10" s="19"/>
    </row>
    <row r="11" spans="1:10" ht="12.75">
      <c r="A11" s="51"/>
      <c r="B11" s="10" t="s">
        <v>7</v>
      </c>
      <c r="C11" s="55"/>
      <c r="D11" s="13">
        <v>30</v>
      </c>
      <c r="E11" s="25">
        <v>900</v>
      </c>
      <c r="F11" s="25">
        <v>5171300</v>
      </c>
      <c r="G11" s="62">
        <f>D11*1000000/F11</f>
        <v>5.8012492023282345</v>
      </c>
      <c r="H11" s="25">
        <v>25584</v>
      </c>
      <c r="I11" s="57">
        <f>G11*1000/H11</f>
        <v>0.22675301760194788</v>
      </c>
      <c r="J11" s="19"/>
    </row>
    <row r="12" spans="1:10" ht="12.75">
      <c r="A12" s="51"/>
      <c r="B12" s="10" t="s">
        <v>25</v>
      </c>
      <c r="C12" s="55">
        <v>39</v>
      </c>
      <c r="D12" s="13">
        <v>40.4</v>
      </c>
      <c r="E12" s="25"/>
      <c r="F12" s="25">
        <v>10043200</v>
      </c>
      <c r="G12" s="62">
        <f t="shared" si="1"/>
        <v>4.022622271785885</v>
      </c>
      <c r="H12" s="25">
        <v>12538</v>
      </c>
      <c r="I12" s="57">
        <f t="shared" si="0"/>
        <v>0.32083444502997965</v>
      </c>
      <c r="J12" s="19"/>
    </row>
    <row r="13" spans="1:10" ht="12.75">
      <c r="A13" s="51"/>
      <c r="B13" s="10" t="s">
        <v>2</v>
      </c>
      <c r="C13" s="55">
        <v>67</v>
      </c>
      <c r="D13" s="13">
        <v>75</v>
      </c>
      <c r="E13" s="25">
        <v>3635</v>
      </c>
      <c r="F13" s="25">
        <v>8102600</v>
      </c>
      <c r="G13" s="62">
        <f t="shared" si="1"/>
        <v>9.256288105052699</v>
      </c>
      <c r="H13" s="25">
        <v>27352</v>
      </c>
      <c r="I13" s="57">
        <f>G13*1000/H13</f>
        <v>0.33841357506042336</v>
      </c>
      <c r="J13" s="19"/>
    </row>
    <row r="14" spans="1:10" ht="12.75">
      <c r="A14" s="58"/>
      <c r="B14" s="10" t="s">
        <v>27</v>
      </c>
      <c r="C14" s="55">
        <v>78.6</v>
      </c>
      <c r="D14" s="13">
        <v>81</v>
      </c>
      <c r="E14" s="25">
        <v>6900</v>
      </c>
      <c r="F14" s="25">
        <v>5926900</v>
      </c>
      <c r="G14" s="62">
        <f t="shared" si="1"/>
        <v>13.666503568475932</v>
      </c>
      <c r="H14" s="25">
        <v>28589</v>
      </c>
      <c r="I14" s="57">
        <f t="shared" si="0"/>
        <v>0.47803363421161743</v>
      </c>
      <c r="J14" s="19"/>
    </row>
    <row r="15" spans="1:10" ht="12.75">
      <c r="A15" s="58"/>
      <c r="B15" s="10" t="s">
        <v>4</v>
      </c>
      <c r="C15" s="55">
        <v>90</v>
      </c>
      <c r="D15" s="13">
        <v>80</v>
      </c>
      <c r="E15" s="25">
        <v>1138</v>
      </c>
      <c r="F15" s="25">
        <v>5330000</v>
      </c>
      <c r="G15" s="62">
        <f t="shared" si="1"/>
        <v>15.0093808630394</v>
      </c>
      <c r="H15" s="25">
        <v>28194</v>
      </c>
      <c r="I15" s="57">
        <f t="shared" si="0"/>
        <v>0.5323608165935801</v>
      </c>
      <c r="J15" s="19"/>
    </row>
    <row r="16" spans="1:10" ht="12.75">
      <c r="A16" s="58"/>
      <c r="B16" s="10" t="s">
        <v>28</v>
      </c>
      <c r="C16" s="55"/>
      <c r="D16" s="13">
        <v>1450</v>
      </c>
      <c r="E16" s="25"/>
      <c r="F16" s="25">
        <v>59623400</v>
      </c>
      <c r="G16" s="62">
        <f t="shared" si="1"/>
        <v>24.319310874589508</v>
      </c>
      <c r="H16" s="25">
        <v>24482</v>
      </c>
      <c r="I16" s="57">
        <f t="shared" si="0"/>
        <v>0.9933547453063274</v>
      </c>
      <c r="J16" s="19"/>
    </row>
    <row r="17" spans="1:10" ht="12.75">
      <c r="A17" s="58"/>
      <c r="B17" s="10" t="s">
        <v>20</v>
      </c>
      <c r="C17" s="55">
        <v>36.9</v>
      </c>
      <c r="D17" s="13">
        <v>50</v>
      </c>
      <c r="E17" s="25"/>
      <c r="F17" s="25">
        <v>8190900</v>
      </c>
      <c r="G17" s="62">
        <f t="shared" si="1"/>
        <v>6.1043352989293</v>
      </c>
      <c r="H17" s="25">
        <v>5749</v>
      </c>
      <c r="I17" s="57">
        <f t="shared" si="0"/>
        <v>1.0618081925429292</v>
      </c>
      <c r="J17" s="19"/>
    </row>
    <row r="18" spans="1:10" ht="12.75">
      <c r="A18" s="51"/>
      <c r="B18" s="10" t="s">
        <v>47</v>
      </c>
      <c r="C18" s="55">
        <v>550</v>
      </c>
      <c r="D18" s="13">
        <v>550</v>
      </c>
      <c r="E18" s="25">
        <v>35000</v>
      </c>
      <c r="F18" s="25">
        <v>15864000</v>
      </c>
      <c r="G18" s="62">
        <f t="shared" si="1"/>
        <v>34.669692385274836</v>
      </c>
      <c r="H18" s="25">
        <v>27206</v>
      </c>
      <c r="I18" s="57">
        <f t="shared" si="0"/>
        <v>1.2743399391779326</v>
      </c>
      <c r="J18" s="19"/>
    </row>
    <row r="19" spans="1:10" ht="12.75">
      <c r="A19" s="51"/>
      <c r="B19" s="10" t="s">
        <v>14</v>
      </c>
      <c r="C19" s="55"/>
      <c r="D19" s="13" t="s">
        <v>12</v>
      </c>
      <c r="E19" s="25"/>
      <c r="F19" s="25">
        <v>10545700</v>
      </c>
      <c r="G19" s="62"/>
      <c r="H19" s="25"/>
      <c r="I19" s="57"/>
      <c r="J19" s="19"/>
    </row>
    <row r="20" spans="1:10" ht="12.75">
      <c r="A20" s="58"/>
      <c r="B20" s="10" t="s">
        <v>18</v>
      </c>
      <c r="C20" s="55"/>
      <c r="D20" s="13" t="s">
        <v>12</v>
      </c>
      <c r="E20" s="25"/>
      <c r="F20" s="25"/>
      <c r="G20" s="25"/>
      <c r="H20" s="25"/>
      <c r="I20" s="57"/>
      <c r="J20" s="19"/>
    </row>
    <row r="21" spans="1:10" ht="12.75">
      <c r="A21" s="51"/>
      <c r="B21" s="10" t="s">
        <v>15</v>
      </c>
      <c r="C21" s="55"/>
      <c r="D21" s="13" t="s">
        <v>12</v>
      </c>
      <c r="E21" s="25"/>
      <c r="F21" s="25"/>
      <c r="G21" s="25"/>
      <c r="H21" s="25"/>
      <c r="I21" s="57"/>
      <c r="J21" s="19"/>
    </row>
    <row r="22" spans="1:10" ht="12.75">
      <c r="A22" s="58"/>
      <c r="B22" s="10" t="s">
        <v>6</v>
      </c>
      <c r="C22" s="55">
        <v>0.33</v>
      </c>
      <c r="D22" s="13" t="s">
        <v>3</v>
      </c>
      <c r="E22" s="25"/>
      <c r="F22" s="25">
        <v>32020</v>
      </c>
      <c r="G22" s="62">
        <f>C22*1000000/F22</f>
        <v>10.306058713304186</v>
      </c>
      <c r="H22" s="25"/>
      <c r="I22" s="57"/>
      <c r="J22" s="19"/>
    </row>
    <row r="23" spans="1:9" ht="13.5" thickBot="1">
      <c r="A23" s="51"/>
      <c r="B23" s="27" t="s">
        <v>16</v>
      </c>
      <c r="C23" s="59"/>
      <c r="D23" s="30" t="s">
        <v>12</v>
      </c>
      <c r="E23" s="29">
        <v>3000</v>
      </c>
      <c r="F23" s="29">
        <v>7123540</v>
      </c>
      <c r="G23" s="29"/>
      <c r="H23" s="29"/>
      <c r="I23" s="34"/>
    </row>
    <row r="25" ht="12.75">
      <c r="B25" t="s">
        <v>32</v>
      </c>
    </row>
    <row r="26" ht="12.75">
      <c r="B26" t="s">
        <v>33</v>
      </c>
    </row>
    <row r="27" ht="12.75">
      <c r="B27" t="s">
        <v>35</v>
      </c>
    </row>
    <row r="28" ht="12.75">
      <c r="B28" t="s">
        <v>34</v>
      </c>
    </row>
    <row r="29" ht="12.75">
      <c r="B29" t="s">
        <v>36</v>
      </c>
    </row>
    <row r="30" ht="12.75">
      <c r="B30" t="s">
        <v>37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UBAWIEN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Wepner</dc:creator>
  <cp:keywords/>
  <dc:description/>
  <cp:lastModifiedBy>Antonio De Marinis</cp:lastModifiedBy>
  <cp:lastPrinted>2002-09-09T14:21:34Z</cp:lastPrinted>
  <dcterms:created xsi:type="dcterms:W3CDTF">2002-04-17T14:59:54Z</dcterms:created>
  <dcterms:modified xsi:type="dcterms:W3CDTF">2004-11-24T10:47:00Z</dcterms:modified>
  <cp:category/>
  <cp:version/>
  <cp:contentType/>
  <cp:contentStatus/>
</cp:coreProperties>
</file>