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45" windowWidth="14520" windowHeight="8010" tabRatio="785" firstSheet="2" activeTab="10"/>
  </bookViews>
  <sheets>
    <sheet name="Index" sheetId="1" r:id="rId1"/>
    <sheet name="Data availability" sheetId="2" r:id="rId2"/>
    <sheet name="Data availability Fig" sheetId="3" r:id="rId3"/>
    <sheet name="ProgressCtrlRmdtn" sheetId="4" r:id="rId4"/>
    <sheet name="Targets" sheetId="5" r:id="rId5"/>
    <sheet name="Expenditures" sheetId="6" r:id="rId6"/>
    <sheet name="PollutingAct" sheetId="7" r:id="rId7"/>
    <sheet name="IndComBranches" sheetId="8" r:id="rId8"/>
    <sheet name="Contaminants" sheetId="9" r:id="rId9"/>
    <sheet name="PCR_Comments" sheetId="10" r:id="rId10"/>
    <sheet name="Sources2005" sheetId="11" r:id="rId11"/>
  </sheets>
  <definedNames>
    <definedName name="_xlnm._FilterDatabase" localSheetId="8" hidden="1">'Contaminants'!$B$4:$C$24</definedName>
    <definedName name="_xlnm._FilterDatabase" localSheetId="1" hidden="1">'Data availability'!$B$3:$D$264</definedName>
    <definedName name="_xlnm._FilterDatabase" localSheetId="5" hidden="1">'Expenditures'!$B$5:$C$81</definedName>
    <definedName name="_xlnm._FilterDatabase" localSheetId="7" hidden="1">'IndComBranches'!$B$4:$C$29</definedName>
    <definedName name="_xlnm._FilterDatabase" localSheetId="9" hidden="1">'PCR_Comments'!$B$3:$L$36</definedName>
    <definedName name="_xlnm._FilterDatabase" localSheetId="6" hidden="1">'PollutingAct'!$B$5:$C$42</definedName>
    <definedName name="_xlnm._FilterDatabase" localSheetId="3" hidden="1">'ProgressCtrlRmdtn'!$B$4:$C$76</definedName>
    <definedName name="_xlnm._FilterDatabase" localSheetId="10" hidden="1">'Sources2005'!$A$1:$F$29</definedName>
    <definedName name="_xlnm._FilterDatabase" localSheetId="4" hidden="1">'Targets'!$B$3:$C$31</definedName>
  </definedNames>
  <calcPr fullCalcOnLoad="1"/>
  <pivotCaches>
    <pivotCache cacheId="1" r:id="rId12"/>
  </pivotCaches>
</workbook>
</file>

<file path=xl/comments10.xml><?xml version="1.0" encoding="utf-8"?>
<comments xmlns="http://schemas.openxmlformats.org/spreadsheetml/2006/main">
  <authors>
    <author>Administrator</author>
  </authors>
  <commentList>
    <comment ref="D28" authorId="0">
      <text>
        <r>
          <rPr>
            <b/>
            <sz val="8"/>
            <rFont val="Tahoma"/>
            <family val="0"/>
          </rPr>
          <t>Numbers refer to data providers. See comments on GeneralInfo</t>
        </r>
        <r>
          <rPr>
            <sz val="8"/>
            <rFont val="Tahoma"/>
            <family val="0"/>
          </rPr>
          <t xml:space="preserve">
</t>
        </r>
      </text>
    </comment>
  </commentList>
</comments>
</file>

<file path=xl/comments2.xml><?xml version="1.0" encoding="utf-8"?>
<comments xmlns="http://schemas.openxmlformats.org/spreadsheetml/2006/main">
  <authors>
    <author>Jaume Fons-Esteve</author>
  </authors>
  <commentList>
    <comment ref="B38" authorId="0">
      <text>
        <r>
          <rPr>
            <b/>
            <sz val="8"/>
            <rFont val="Tahoma"/>
            <family val="0"/>
          </rPr>
          <t>only for 95 sites</t>
        </r>
        <r>
          <rPr>
            <sz val="8"/>
            <rFont val="Tahoma"/>
            <family val="0"/>
          </rPr>
          <t xml:space="preserve">
</t>
        </r>
      </text>
    </comment>
    <comment ref="B37" authorId="0">
      <text>
        <r>
          <rPr>
            <sz val="8"/>
            <rFont val="Tahoma"/>
            <family val="0"/>
          </rPr>
          <t>Only for 682 sites</t>
        </r>
      </text>
    </comment>
  </commentList>
</comments>
</file>

<file path=xl/comments4.xml><?xml version="1.0" encoding="utf-8"?>
<comments xmlns="http://schemas.openxmlformats.org/spreadsheetml/2006/main">
  <authors>
    <author>Jaume Fons-Esteve</author>
  </authors>
  <commentList>
    <comment ref="N55" authorId="0">
      <text>
        <r>
          <rPr>
            <b/>
            <sz val="8"/>
            <rFont val="Tahoma"/>
            <family val="0"/>
          </rPr>
          <t>250-350</t>
        </r>
        <r>
          <rPr>
            <sz val="8"/>
            <rFont val="Tahoma"/>
            <family val="0"/>
          </rPr>
          <t xml:space="preserve">
</t>
        </r>
      </text>
    </comment>
    <comment ref="N30" authorId="0">
      <text>
        <r>
          <rPr>
            <b/>
            <sz val="8"/>
            <rFont val="Tahoma"/>
            <family val="0"/>
          </rPr>
          <t>400-500</t>
        </r>
        <r>
          <rPr>
            <sz val="8"/>
            <rFont val="Tahoma"/>
            <family val="0"/>
          </rPr>
          <t xml:space="preserve">
</t>
        </r>
      </text>
    </comment>
  </commentList>
</comments>
</file>

<file path=xl/comments6.xml><?xml version="1.0" encoding="utf-8"?>
<comments xmlns="http://schemas.openxmlformats.org/spreadsheetml/2006/main">
  <authors>
    <author>j_fons</author>
    <author>Jaume Fons-Esteve</author>
  </authors>
  <commentList>
    <comment ref="I41" authorId="0">
      <text>
        <r>
          <rPr>
            <b/>
            <sz val="8"/>
            <rFont val="Tahoma"/>
            <family val="0"/>
          </rPr>
          <t>Data from 1997</t>
        </r>
      </text>
    </comment>
    <comment ref="I68" authorId="0">
      <text>
        <r>
          <rPr>
            <b/>
            <sz val="8"/>
            <rFont val="Tahoma"/>
            <family val="0"/>
          </rPr>
          <t>Data from 2001</t>
        </r>
      </text>
    </comment>
    <comment ref="I45" authorId="1">
      <text>
        <r>
          <rPr>
            <b/>
            <sz val="8"/>
            <rFont val="Tahoma"/>
            <family val="0"/>
          </rPr>
          <t xml:space="preserve">projection from estimates of expenditures from some of the ”Laender” </t>
        </r>
        <r>
          <rPr>
            <sz val="8"/>
            <rFont val="Tahoma"/>
            <family val="0"/>
          </rPr>
          <t xml:space="preserve">
</t>
        </r>
      </text>
    </comment>
    <comment ref="E10" authorId="1">
      <text>
        <r>
          <rPr>
            <b/>
            <sz val="8"/>
            <rFont val="Tahoma"/>
            <family val="0"/>
          </rPr>
          <t>2.50 - 12</t>
        </r>
        <r>
          <rPr>
            <sz val="8"/>
            <rFont val="Tahoma"/>
            <family val="0"/>
          </rPr>
          <t xml:space="preserve">
</t>
        </r>
      </text>
    </comment>
    <comment ref="F10" authorId="1">
      <text>
        <r>
          <rPr>
            <b/>
            <sz val="8"/>
            <rFont val="Tahoma"/>
            <family val="0"/>
          </rPr>
          <t>45-54</t>
        </r>
        <r>
          <rPr>
            <sz val="8"/>
            <rFont val="Tahoma"/>
            <family val="0"/>
          </rPr>
          <t xml:space="preserve">
</t>
        </r>
      </text>
    </comment>
    <comment ref="I10" authorId="1">
      <text>
        <r>
          <rPr>
            <b/>
            <sz val="8"/>
            <rFont val="Tahoma"/>
            <family val="0"/>
          </rPr>
          <t>50-60</t>
        </r>
        <r>
          <rPr>
            <sz val="8"/>
            <rFont val="Tahoma"/>
            <family val="0"/>
          </rPr>
          <t xml:space="preserve">
</t>
        </r>
      </text>
    </comment>
  </commentList>
</comments>
</file>

<file path=xl/comments7.xml><?xml version="1.0" encoding="utf-8"?>
<comments xmlns="http://schemas.openxmlformats.org/spreadsheetml/2006/main">
  <authors>
    <author>Administrator</author>
    <author>Jaume Fons-Esteve</author>
  </authors>
  <commentList>
    <comment ref="B16" authorId="0">
      <text>
        <r>
          <rPr>
            <b/>
            <sz val="8"/>
            <rFont val="Tahoma"/>
            <family val="0"/>
          </rPr>
          <t>Number of sites in CADDECH (Status III, IV and V)</t>
        </r>
        <r>
          <rPr>
            <sz val="8"/>
            <rFont val="Tahoma"/>
            <family val="0"/>
          </rPr>
          <t xml:space="preserve">
</t>
        </r>
      </text>
    </comment>
    <comment ref="D18" authorId="0">
      <text>
        <r>
          <rPr>
            <b/>
            <sz val="8"/>
            <rFont val="Tahoma"/>
            <family val="0"/>
          </rPr>
          <t>Source: 2003 questionnaire</t>
        </r>
      </text>
    </comment>
    <comment ref="D15" authorId="1">
      <text>
        <r>
          <rPr>
            <b/>
            <sz val="8"/>
            <rFont val="Tahoma"/>
            <family val="0"/>
          </rPr>
          <t>No clear distinction between Municipal and Industrial waste sites</t>
        </r>
        <r>
          <rPr>
            <sz val="8"/>
            <rFont val="Tahoma"/>
            <family val="0"/>
          </rPr>
          <t xml:space="preserve">
</t>
        </r>
      </text>
    </comment>
    <comment ref="I15" authorId="1">
      <text>
        <r>
          <rPr>
            <b/>
            <sz val="8"/>
            <rFont val="Tahoma"/>
            <family val="0"/>
          </rPr>
          <t xml:space="preserve"> Former Military Sites: Mainly oil spills and waste disposal sites</t>
        </r>
        <r>
          <rPr>
            <sz val="8"/>
            <rFont val="Tahoma"/>
            <family val="0"/>
          </rPr>
          <t xml:space="preserve">
</t>
        </r>
      </text>
    </comment>
    <comment ref="J15" authorId="1">
      <text>
        <r>
          <rPr>
            <b/>
            <sz val="8"/>
            <rFont val="Tahoma"/>
            <family val="0"/>
          </rPr>
          <t>Oil extractiona: petrol stations included</t>
        </r>
        <r>
          <rPr>
            <sz val="8"/>
            <rFont val="Tahoma"/>
            <family val="0"/>
          </rPr>
          <t xml:space="preserve">
</t>
        </r>
      </text>
    </comment>
    <comment ref="M15" authorId="1">
      <text>
        <r>
          <rPr>
            <b/>
            <sz val="8"/>
            <rFont val="Tahoma"/>
            <family val="0"/>
          </rPr>
          <t>Other hazardous: Pesticide storages included</t>
        </r>
        <r>
          <rPr>
            <sz val="8"/>
            <rFont val="Tahoma"/>
            <family val="0"/>
          </rPr>
          <t xml:space="preserve">
</t>
        </r>
      </text>
    </comment>
    <comment ref="N34" authorId="1">
      <text>
        <r>
          <rPr>
            <b/>
            <sz val="8"/>
            <rFont val="Tahoma"/>
            <family val="0"/>
          </rPr>
          <t xml:space="preserve"> ‘others’ only refer to accidents; minor accidents are not included.</t>
        </r>
        <r>
          <rPr>
            <sz val="8"/>
            <rFont val="Tahoma"/>
            <family val="0"/>
          </rPr>
          <t xml:space="preserve">
</t>
        </r>
      </text>
    </comment>
    <comment ref="J24" authorId="1">
      <text>
        <r>
          <rPr>
            <b/>
            <sz val="8"/>
            <rFont val="Tahoma"/>
            <family val="0"/>
          </rPr>
          <t xml:space="preserve"> ‘oil extraction and storage sites’ also include ‘oil spills sites’ several activities can occur together on 1 site</t>
        </r>
        <r>
          <rPr>
            <sz val="8"/>
            <rFont val="Tahoma"/>
            <family val="0"/>
          </rPr>
          <t xml:space="preserve">
</t>
        </r>
      </text>
    </comment>
    <comment ref="J29" authorId="1">
      <text>
        <r>
          <rPr>
            <b/>
            <sz val="8"/>
            <rFont val="Tahoma"/>
            <family val="0"/>
          </rPr>
          <t>service station, big fuel and heating oil storages included in ‘oil extraction’</t>
        </r>
        <r>
          <rPr>
            <sz val="8"/>
            <rFont val="Tahoma"/>
            <family val="0"/>
          </rPr>
          <t xml:space="preserve">
</t>
        </r>
      </text>
    </comment>
    <comment ref="J35" authorId="1">
      <text>
        <r>
          <rPr>
            <b/>
            <sz val="8"/>
            <rFont val="Tahoma"/>
            <family val="0"/>
          </rPr>
          <t>petrol stations included in ‘oil extraction’</t>
        </r>
        <r>
          <rPr>
            <sz val="8"/>
            <rFont val="Tahoma"/>
            <family val="0"/>
          </rPr>
          <t xml:space="preserve">
</t>
        </r>
      </text>
    </comment>
    <comment ref="M35" authorId="1">
      <text>
        <r>
          <rPr>
            <b/>
            <sz val="8"/>
            <rFont val="Tahoma"/>
            <family val="0"/>
          </rPr>
          <t>pesticide storages included in ‘other hazardous substances spill sites’</t>
        </r>
        <r>
          <rPr>
            <sz val="8"/>
            <rFont val="Tahoma"/>
            <family val="0"/>
          </rPr>
          <t xml:space="preserve">
</t>
        </r>
      </text>
    </comment>
    <comment ref="N38" authorId="1">
      <text>
        <r>
          <rPr>
            <b/>
            <sz val="8"/>
            <rFont val="Tahoma"/>
            <family val="0"/>
          </rPr>
          <t>‘others’ also include accidents</t>
        </r>
        <r>
          <rPr>
            <sz val="8"/>
            <rFont val="Tahoma"/>
            <family val="0"/>
          </rPr>
          <t xml:space="preserve">
</t>
        </r>
      </text>
    </comment>
    <comment ref="D27" authorId="1">
      <text>
        <r>
          <rPr>
            <b/>
            <sz val="8"/>
            <rFont val="Tahoma"/>
            <family val="0"/>
          </rPr>
          <t>“Municipal waste disposals” also include “Industrial waste disposal”</t>
        </r>
        <r>
          <rPr>
            <sz val="8"/>
            <rFont val="Tahoma"/>
            <family val="0"/>
          </rPr>
          <t xml:space="preserve">
</t>
        </r>
      </text>
    </comment>
    <comment ref="F30" authorId="1">
      <text>
        <r>
          <rPr>
            <b/>
            <sz val="8"/>
            <rFont val="Tahoma"/>
            <family val="0"/>
          </rPr>
          <t>‘Industrial activities’ also include accidents and ‘other’</t>
        </r>
        <r>
          <rPr>
            <sz val="8"/>
            <rFont val="Tahoma"/>
            <family val="0"/>
          </rPr>
          <t xml:space="preserve">
</t>
        </r>
      </text>
    </comment>
    <comment ref="D30" authorId="1">
      <text>
        <r>
          <rPr>
            <b/>
            <sz val="8"/>
            <rFont val="Tahoma"/>
            <family val="0"/>
          </rPr>
          <t>“Municipal waste disposals” also include “Industrial waste disposal”</t>
        </r>
        <r>
          <rPr>
            <sz val="8"/>
            <rFont val="Tahoma"/>
            <family val="0"/>
          </rPr>
          <t xml:space="preserve">
</t>
        </r>
      </text>
    </comment>
    <comment ref="D40" authorId="1">
      <text>
        <r>
          <rPr>
            <b/>
            <sz val="8"/>
            <rFont val="Tahoma"/>
            <family val="0"/>
          </rPr>
          <t>“Municipal waste disposals” also include “Industrial waste disposal”</t>
        </r>
        <r>
          <rPr>
            <sz val="8"/>
            <rFont val="Tahoma"/>
            <family val="0"/>
          </rPr>
          <t xml:space="preserve">
</t>
        </r>
      </text>
    </comment>
    <comment ref="D42" authorId="1">
      <text>
        <r>
          <rPr>
            <b/>
            <sz val="8"/>
            <rFont val="Tahoma"/>
            <family val="0"/>
          </rPr>
          <t>“Municipal waste disposals” also include “Industrial waste disposal”</t>
        </r>
        <r>
          <rPr>
            <sz val="8"/>
            <rFont val="Tahoma"/>
            <family val="0"/>
          </rPr>
          <t xml:space="preserve">
</t>
        </r>
      </text>
    </comment>
    <comment ref="I42" authorId="1">
      <text>
        <r>
          <rPr>
            <b/>
            <sz val="8"/>
            <rFont val="Tahoma"/>
            <family val="0"/>
          </rPr>
          <t>‘former military sites’ also include active military sites and shooting ranges</t>
        </r>
        <r>
          <rPr>
            <sz val="8"/>
            <rFont val="Tahoma"/>
            <family val="0"/>
          </rPr>
          <t xml:space="preserve">
</t>
        </r>
      </text>
    </comment>
    <comment ref="N25" authorId="1">
      <text>
        <r>
          <rPr>
            <b/>
            <sz val="8"/>
            <rFont val="Tahoma"/>
            <family val="0"/>
          </rPr>
          <t xml:space="preserve"> ‘others’ are storages of forbidden (obsolete) pesticides </t>
        </r>
        <r>
          <rPr>
            <sz val="8"/>
            <rFont val="Tahoma"/>
            <family val="0"/>
          </rPr>
          <t xml:space="preserve">
</t>
        </r>
      </text>
    </comment>
    <comment ref="I11" authorId="1">
      <text>
        <r>
          <rPr>
            <b/>
            <sz val="8"/>
            <rFont val="Tahoma"/>
            <family val="0"/>
          </rPr>
          <t>Military sites are not included</t>
        </r>
        <r>
          <rPr>
            <sz val="8"/>
            <rFont val="Tahoma"/>
            <family val="0"/>
          </rPr>
          <t xml:space="preserve">
</t>
        </r>
      </text>
    </comment>
    <comment ref="L11" authorId="1">
      <text>
        <r>
          <rPr>
            <b/>
            <sz val="8"/>
            <rFont val="Tahoma"/>
            <family val="0"/>
          </rPr>
          <t>Oil spills and other hazardous substances spills sites are counted together</t>
        </r>
        <r>
          <rPr>
            <sz val="8"/>
            <rFont val="Tahoma"/>
            <family val="0"/>
          </rPr>
          <t xml:space="preserve">
</t>
        </r>
      </text>
    </comment>
    <comment ref="N11" authorId="1">
      <text>
        <r>
          <rPr>
            <b/>
            <sz val="8"/>
            <rFont val="Tahoma"/>
            <family val="0"/>
          </rPr>
          <t>Others includes  shooting ranges, waste water treatment plants, other activities (like harbours, railway areas, airports)</t>
        </r>
        <r>
          <rPr>
            <sz val="8"/>
            <rFont val="Tahoma"/>
            <family val="0"/>
          </rPr>
          <t xml:space="preserve">
</t>
        </r>
      </text>
    </comment>
  </commentList>
</comments>
</file>

<file path=xl/comments8.xml><?xml version="1.0" encoding="utf-8"?>
<comments xmlns="http://schemas.openxmlformats.org/spreadsheetml/2006/main">
  <authors>
    <author>Administrator</author>
    <author>Jaume Fons-Esteve</author>
  </authors>
  <commentList>
    <comment ref="B16" authorId="0">
      <text>
        <r>
          <rPr>
            <b/>
            <sz val="8"/>
            <rFont val="Tahoma"/>
            <family val="0"/>
          </rPr>
          <t>Number of sites in CADDECH (Status III, IV and V)</t>
        </r>
        <r>
          <rPr>
            <sz val="8"/>
            <rFont val="Tahoma"/>
            <family val="0"/>
          </rPr>
          <t xml:space="preserve">
</t>
        </r>
      </text>
    </comment>
    <comment ref="E8" authorId="1">
      <text>
        <r>
          <rPr>
            <b/>
            <sz val="8"/>
            <rFont val="Tahoma"/>
            <family val="0"/>
          </rPr>
          <t>oil shale processing facilities</t>
        </r>
        <r>
          <rPr>
            <sz val="8"/>
            <rFont val="Tahoma"/>
            <family val="0"/>
          </rPr>
          <t xml:space="preserve">
</t>
        </r>
      </text>
    </comment>
    <comment ref="I8" authorId="1">
      <text>
        <r>
          <rPr>
            <b/>
            <sz val="8"/>
            <rFont val="Tahoma"/>
            <family val="0"/>
          </rPr>
          <t>mainly asphalt and bitumen manufacturers</t>
        </r>
        <r>
          <rPr>
            <sz val="8"/>
            <rFont val="Tahoma"/>
            <family val="0"/>
          </rPr>
          <t xml:space="preserve">
</t>
        </r>
      </text>
    </comment>
    <comment ref="F16" authorId="1">
      <text>
        <r>
          <rPr>
            <b/>
            <sz val="8"/>
            <rFont val="Tahoma"/>
            <family val="0"/>
          </rPr>
          <t>nace 24.1-24.7</t>
        </r>
        <r>
          <rPr>
            <sz val="8"/>
            <rFont val="Tahoma"/>
            <family val="0"/>
          </rPr>
          <t xml:space="preserve">
</t>
        </r>
      </text>
    </comment>
    <comment ref="G16" authorId="1">
      <text>
        <r>
          <rPr>
            <b/>
            <sz val="8"/>
            <rFont val="Tahoma"/>
            <family val="0"/>
          </rPr>
          <t>nace 27.1-27.5</t>
        </r>
        <r>
          <rPr>
            <sz val="8"/>
            <rFont val="Tahoma"/>
            <family val="0"/>
          </rPr>
          <t xml:space="preserve">
</t>
        </r>
      </text>
    </comment>
    <comment ref="E28" authorId="1">
      <text>
        <r>
          <rPr>
            <b/>
            <sz val="8"/>
            <rFont val="Tahoma"/>
            <family val="0"/>
          </rPr>
          <t>‘oil industry’ also includes ‘chemical industry’.</t>
        </r>
        <r>
          <rPr>
            <sz val="8"/>
            <rFont val="Tahoma"/>
            <family val="0"/>
          </rPr>
          <t xml:space="preserve">
</t>
        </r>
      </text>
    </comment>
    <comment ref="H16" authorId="1">
      <text>
        <r>
          <rPr>
            <b/>
            <sz val="8"/>
            <rFont val="Tahoma"/>
            <family val="0"/>
          </rPr>
          <t>nace 30.0-32.1</t>
        </r>
        <r>
          <rPr>
            <sz val="8"/>
            <rFont val="Tahoma"/>
            <family val="0"/>
          </rPr>
          <t xml:space="preserve">
</t>
        </r>
      </text>
    </comment>
    <comment ref="I16" authorId="1">
      <text>
        <r>
          <rPr>
            <b/>
            <sz val="8"/>
            <rFont val="Tahoma"/>
            <family val="0"/>
          </rPr>
          <t>nace 26.1-26.8</t>
        </r>
        <r>
          <rPr>
            <sz val="8"/>
            <rFont val="Tahoma"/>
            <family val="0"/>
          </rPr>
          <t xml:space="preserve">
</t>
        </r>
      </text>
    </comment>
    <comment ref="J16" authorId="1">
      <text>
        <r>
          <rPr>
            <b/>
            <sz val="8"/>
            <rFont val="Tahoma"/>
            <family val="0"/>
          </rPr>
          <t>nace 17.1-18.3</t>
        </r>
        <r>
          <rPr>
            <sz val="8"/>
            <rFont val="Tahoma"/>
            <family val="0"/>
          </rPr>
          <t xml:space="preserve">
</t>
        </r>
      </text>
    </comment>
    <comment ref="K16" authorId="1">
      <text>
        <r>
          <rPr>
            <b/>
            <sz val="8"/>
            <rFont val="Tahoma"/>
            <family val="0"/>
          </rPr>
          <t>nace 20.1-21.2</t>
        </r>
        <r>
          <rPr>
            <sz val="8"/>
            <rFont val="Tahoma"/>
            <family val="0"/>
          </rPr>
          <t xml:space="preserve">
</t>
        </r>
      </text>
    </comment>
    <comment ref="L16" authorId="1">
      <text>
        <r>
          <rPr>
            <b/>
            <sz val="8"/>
            <rFont val="Tahoma"/>
            <family val="0"/>
          </rPr>
          <t>nace 15.1-16.0</t>
        </r>
        <r>
          <rPr>
            <sz val="8"/>
            <rFont val="Tahoma"/>
            <family val="0"/>
          </rPr>
          <t xml:space="preserve">
</t>
        </r>
      </text>
    </comment>
    <comment ref="O16" authorId="1">
      <text>
        <r>
          <rPr>
            <b/>
            <sz val="8"/>
            <rFont val="Tahoma"/>
            <family val="0"/>
          </rPr>
          <t>nace 50.500, Kat 2</t>
        </r>
        <r>
          <rPr>
            <sz val="8"/>
            <rFont val="Tahoma"/>
            <family val="0"/>
          </rPr>
          <t xml:space="preserve">
</t>
        </r>
      </text>
    </comment>
    <comment ref="B7" authorId="1">
      <text>
        <r>
          <rPr>
            <b/>
            <sz val="8"/>
            <rFont val="Tahoma"/>
            <family val="0"/>
          </rPr>
          <t>only for 95 sites</t>
        </r>
        <r>
          <rPr>
            <sz val="8"/>
            <rFont val="Tahoma"/>
            <family val="0"/>
          </rPr>
          <t xml:space="preserve">
</t>
        </r>
      </text>
    </comment>
    <comment ref="M9" authorId="1">
      <text>
        <r>
          <rPr>
            <b/>
            <sz val="8"/>
            <rFont val="Tahoma"/>
            <family val="0"/>
          </rPr>
          <t>Class Others includes old service stations (5879), glasshouse nursery and marketing gardens, type printing, silk screen printing etc., asphalt plants, oil gravel plants and rock crushing plants, repair shops (garage), depots, paint shops, scrap yards and scrap collecting and sorting, chemical storages, chemical  cleaning</t>
        </r>
        <r>
          <rPr>
            <sz val="8"/>
            <rFont val="Tahoma"/>
            <family val="0"/>
          </rPr>
          <t xml:space="preserve">
</t>
        </r>
      </text>
    </comment>
  </commentList>
</comments>
</file>

<file path=xl/comments9.xml><?xml version="1.0" encoding="utf-8"?>
<comments xmlns="http://schemas.openxmlformats.org/spreadsheetml/2006/main">
  <authors>
    <author>Administrator</author>
    <author>Jaume Fons-Esteve</author>
  </authors>
  <commentList>
    <comment ref="D16" authorId="0">
      <text>
        <r>
          <rPr>
            <b/>
            <sz val="8"/>
            <rFont val="Tahoma"/>
            <family val="0"/>
          </rPr>
          <t>Including PCB</t>
        </r>
      </text>
    </comment>
    <comment ref="D15" authorId="0">
      <text>
        <r>
          <rPr>
            <b/>
            <sz val="8"/>
            <rFont val="Tahoma"/>
            <family val="0"/>
          </rPr>
          <t>Including PCB</t>
        </r>
      </text>
    </comment>
    <comment ref="B6" authorId="1">
      <text>
        <r>
          <rPr>
            <sz val="8"/>
            <rFont val="Tahoma"/>
            <family val="0"/>
          </rPr>
          <t>Only for 682 sites</t>
        </r>
      </text>
    </comment>
    <comment ref="K8" authorId="1">
      <text>
        <r>
          <rPr>
            <b/>
            <sz val="8"/>
            <rFont val="Tahoma"/>
            <family val="0"/>
          </rPr>
          <t>radioactive waste, pesticides and fertilisers</t>
        </r>
        <r>
          <rPr>
            <sz val="8"/>
            <rFont val="Tahoma"/>
            <family val="0"/>
          </rPr>
          <t xml:space="preserve">
</t>
        </r>
      </text>
    </comment>
  </commentList>
</comments>
</file>

<file path=xl/sharedStrings.xml><?xml version="1.0" encoding="utf-8"?>
<sst xmlns="http://schemas.openxmlformats.org/spreadsheetml/2006/main" count="1636" uniqueCount="449">
  <si>
    <t xml:space="preserve">Overview of progress in control and remediation of soil contamination by country </t>
  </si>
  <si>
    <t>not available</t>
  </si>
  <si>
    <t>Belgium (Fl)</t>
  </si>
  <si>
    <t>Finland</t>
  </si>
  <si>
    <t>Greece</t>
  </si>
  <si>
    <t>Iceland</t>
  </si>
  <si>
    <t>Ireland</t>
  </si>
  <si>
    <t>Liechtenstein</t>
  </si>
  <si>
    <t>Poland</t>
  </si>
  <si>
    <t xml:space="preserve">Spain </t>
  </si>
  <si>
    <t>UK</t>
  </si>
  <si>
    <t>Comment: We assume that it is not possible to estimate the number of sites that have been through Preliminary investigation (row 13) or Main Site investigation (row 15) since we do not know the total number of sites in Norway (row 11). We will estimate total number of sites in a new project in 2006.</t>
  </si>
  <si>
    <t>Data / Comment</t>
  </si>
  <si>
    <t>The available data is insufficient for making precise estimations, further studies are needed. The given number indicates to contaminated sites, which in the final report of the inventory (AS Maves 2004) are categorised as of state-level importance.</t>
  </si>
  <si>
    <t>The available data is insufficient for making precise calculations, further studies are needed. According to the final results of the inventory of contaminated sites (AS Maves 2004)  22 areas out of 75 (state-level) need further investigations.</t>
  </si>
  <si>
    <t>The available data is insufficient for making precise estimations, further studies are needed.</t>
  </si>
  <si>
    <t xml:space="preserve">The available data is insufficient for making precise calculations, further studies are needed.  Remediation of contaminated sites is project-based, the data is collected and archived by different institutions, co-operation and data flows are poorly organized. </t>
  </si>
  <si>
    <t>The available data is insufficient for making precise estimations, further studies are needed. The number refers to areas for which firm data on finishing the remediation measures are given in the database of contaminated sites (AS Maves, 2004)</t>
  </si>
  <si>
    <t>United Kingdom</t>
  </si>
  <si>
    <t>Units</t>
  </si>
  <si>
    <t>Mio EURO at 1995 prices</t>
  </si>
  <si>
    <t>2004-2008</t>
  </si>
  <si>
    <t>Absolute value (Million Euro)</t>
  </si>
  <si>
    <t>Breakdown of industrial and commercial branches responsible for local soil contamination in selected countries as % of total</t>
  </si>
  <si>
    <t>Sweden (public)</t>
  </si>
  <si>
    <t>Sweden (private)</t>
  </si>
  <si>
    <t>Breakdown of public and private remediation costs in selected European countries</t>
  </si>
  <si>
    <t>Comments / Data resources (expenditures)</t>
  </si>
  <si>
    <t>Breakdown (%)</t>
  </si>
  <si>
    <t>Comments estimated costs</t>
  </si>
  <si>
    <t>Comments / Data resources (public/private)</t>
  </si>
  <si>
    <t>Annual remediation expenditures</t>
  </si>
  <si>
    <t>Expenditures on contaminated sites: remediation by country</t>
  </si>
  <si>
    <t>Expected costs</t>
  </si>
  <si>
    <t>Target for local soil contamination</t>
  </si>
  <si>
    <t>Political or technical level - target to be reached</t>
  </si>
  <si>
    <t>Person completing the workbook</t>
  </si>
  <si>
    <t xml:space="preserve">Organisation </t>
  </si>
  <si>
    <t>Address</t>
  </si>
  <si>
    <t>Remarks</t>
  </si>
  <si>
    <t>Date</t>
  </si>
  <si>
    <t>László ÁDÁM</t>
  </si>
  <si>
    <t>VITUKI Kht.</t>
  </si>
  <si>
    <t>Kvassay Jenő út 1, 1095 Budapest, Hungary</t>
  </si>
  <si>
    <t>Country</t>
  </si>
  <si>
    <t>Hungary</t>
  </si>
  <si>
    <t>Preliminary study</t>
  </si>
  <si>
    <t>Preliminary investigation</t>
  </si>
  <si>
    <t>Main site investigation</t>
  </si>
  <si>
    <t>Implementation of remediation measures</t>
  </si>
  <si>
    <t>Measures completed</t>
  </si>
  <si>
    <t>estimated total number</t>
  </si>
  <si>
    <t>% identified</t>
  </si>
  <si>
    <t>completed</t>
  </si>
  <si>
    <t>% identified pr. Inv.</t>
  </si>
  <si>
    <t>% identified m.s.i.</t>
  </si>
  <si>
    <t>under progress</t>
  </si>
  <si>
    <t>% identified r.m.</t>
  </si>
  <si>
    <t>% Measures compl.</t>
  </si>
  <si>
    <t>France</t>
  </si>
  <si>
    <t>Austria</t>
  </si>
  <si>
    <t>Site identification/preliminary study</t>
  </si>
  <si>
    <t>Estimated total number</t>
  </si>
  <si>
    <t>Already identified</t>
  </si>
  <si>
    <t>Already completed</t>
  </si>
  <si>
    <t>Under progress</t>
  </si>
  <si>
    <t>Comments</t>
  </si>
  <si>
    <t>Expert knowledge. Sites already identified: KÁRINFO</t>
  </si>
  <si>
    <t xml:space="preserve"> </t>
  </si>
  <si>
    <t>Expected year</t>
  </si>
  <si>
    <t>handling of all historic contaminated sites</t>
  </si>
  <si>
    <t>public</t>
  </si>
  <si>
    <t>private</t>
  </si>
  <si>
    <t>rough estimation</t>
  </si>
  <si>
    <t>Site investigation</t>
  </si>
  <si>
    <t>Remediation measures</t>
  </si>
  <si>
    <t>After-care measures</t>
  </si>
  <si>
    <t>Redevelopment</t>
  </si>
  <si>
    <t>Total</t>
  </si>
  <si>
    <t>Waste disposal sites</t>
  </si>
  <si>
    <t>Industrial and commercial activities</t>
  </si>
  <si>
    <t>Military sites</t>
  </si>
  <si>
    <t>Storages</t>
  </si>
  <si>
    <t>Spill sites</t>
  </si>
  <si>
    <t>Others</t>
  </si>
  <si>
    <t>Municipal waste disposal sites</t>
  </si>
  <si>
    <t>Industrial waste disposal sites</t>
  </si>
  <si>
    <t>Industrial and commercial sites</t>
  </si>
  <si>
    <t>Mining sites</t>
  </si>
  <si>
    <t>Power plants</t>
  </si>
  <si>
    <t>Oil extraction and storage sites</t>
  </si>
  <si>
    <t>Storage of manure</t>
  </si>
  <si>
    <t>Oil spills sites</t>
  </si>
  <si>
    <t>Other hazardous substance spills sites</t>
  </si>
  <si>
    <t>Other sites (shooting ranges et cetera)</t>
  </si>
  <si>
    <t>100% (identified sites)</t>
  </si>
  <si>
    <t>Percentage of contamination caused by the main types of localized sources</t>
  </si>
  <si>
    <t>Soil polluting activities from localised sources as % of total</t>
  </si>
  <si>
    <t>Percentage of Industrial/ Commercial branches</t>
  </si>
  <si>
    <t>Countries</t>
  </si>
  <si>
    <t>energy production</t>
  </si>
  <si>
    <t>metal working industry</t>
  </si>
  <si>
    <t>chemical industry</t>
  </si>
  <si>
    <t>oil industry</t>
  </si>
  <si>
    <t>wood &amp; paper industry</t>
  </si>
  <si>
    <t>glass, ceramics, stone, soil industry</t>
  </si>
  <si>
    <t>textile, leather industry</t>
  </si>
  <si>
    <t>electronic industry</t>
  </si>
  <si>
    <t>food industry, processing of organic products</t>
  </si>
  <si>
    <t>others</t>
  </si>
  <si>
    <t>TOTAL</t>
  </si>
  <si>
    <t>Main contaminants as % of total</t>
  </si>
  <si>
    <t>Mineral oil</t>
  </si>
  <si>
    <t>Chlorinated Hydrocarbons (CHC)</t>
  </si>
  <si>
    <t>Polycyclic Aromatic Hydrocarbons (PAH)</t>
  </si>
  <si>
    <t>Heavy metals</t>
  </si>
  <si>
    <t>Phenole</t>
  </si>
  <si>
    <t>Cyanide</t>
  </si>
  <si>
    <t>Aromatic Hydrocarbons (BTEX)</t>
  </si>
  <si>
    <t xml:space="preserve">Others </t>
  </si>
  <si>
    <t xml:space="preserve">Main contaminants at industrial and commercial sites affecting soil and groundwater in Europe as % of total </t>
  </si>
  <si>
    <t>Martin Schamann</t>
  </si>
  <si>
    <t>Umweltbundesamt</t>
  </si>
  <si>
    <t>Spittelauer Leande 5; 1090 Vienna, Austria</t>
  </si>
  <si>
    <t>expert estimation</t>
  </si>
  <si>
    <t>national DB</t>
  </si>
  <si>
    <t>VF ohne Risiko 2-4, Altlasten, sanierte AL und VF; change in interpretation of question compared to 2003</t>
  </si>
  <si>
    <t>AL + sanierte AL + Beobfl. und aufgrund einer GA gestrichene VF</t>
  </si>
  <si>
    <t>sanierte AL, Sanierung begonnen</t>
  </si>
  <si>
    <t>sanierte AL, AL-san. Begonnen</t>
  </si>
  <si>
    <t>sanierte AL</t>
  </si>
  <si>
    <t>DataSource</t>
  </si>
  <si>
    <t>2030 - 2040</t>
  </si>
  <si>
    <t>essential part of the contaminated sites problem should be managed</t>
  </si>
  <si>
    <t>national funding scheme and expert estimation</t>
  </si>
  <si>
    <t>others: dry cleaners</t>
  </si>
  <si>
    <t>Hana Mesić</t>
  </si>
  <si>
    <t>Croatian Environment Agency (AZO)</t>
  </si>
  <si>
    <t>Trg maršala Tita 8 Hr-10000 Zagreb</t>
  </si>
  <si>
    <t>Croatia</t>
  </si>
  <si>
    <t>CEA</t>
  </si>
  <si>
    <t>2005*</t>
  </si>
  <si>
    <t xml:space="preserve">Enact the Soil protection Law </t>
  </si>
  <si>
    <t>2005-2008*</t>
  </si>
  <si>
    <t>Develop a soil protection strategy and programme</t>
  </si>
  <si>
    <t>2008*</t>
  </si>
  <si>
    <t>Establish a register of abandoned pits, open-cut mines, landslides, quarries, gravel pits and other methods of muving/remuving soil</t>
  </si>
  <si>
    <t>Analyse the state of degradation of soils and natural habitats -War-inflicted demage to pedosphere</t>
  </si>
  <si>
    <t>2008**</t>
  </si>
  <si>
    <t>Remediate all 187 official dump sites and about 3000 wild dump sites</t>
  </si>
  <si>
    <t>* The National Environmental Action Plan 2003.</t>
  </si>
  <si>
    <t>**Environmental Protection and Energy Efficiency Fund</t>
  </si>
  <si>
    <t>Central Bureau of Statistics</t>
  </si>
  <si>
    <t>Jacques THORETTE</t>
  </si>
  <si>
    <t>Ifen</t>
  </si>
  <si>
    <t>IFEN (Institut Français de l'Environnement) 5, route d'Olivet; 45061 Orléans Cedex 2 - France</t>
  </si>
  <si>
    <t>New information expected for the begining of 2005 have not been available. So the economics data are estimations from the HPC private buro, which led a study in 2000.</t>
  </si>
  <si>
    <t>BASOL + BASIAS + ICPE</t>
  </si>
  <si>
    <t>BASIAS + ICPE</t>
  </si>
  <si>
    <t>BASOL (21/09/2005)</t>
  </si>
  <si>
    <t>Estimation</t>
  </si>
  <si>
    <t>= sites basols(3727) - sites banalisés (324) - sites à connaissance sommaire(84)</t>
  </si>
  <si>
    <t>sites banalisables(324) + sites en traitement(53) + sites sous surveillance(1876)</t>
  </si>
  <si>
    <t>site banalisables(324) + sites sous surveillance(1876)</t>
  </si>
  <si>
    <t>* ICPE : installations classées pour la protection de l'environnement soumises à autorisation ou déclaration ; 21/12/2004 ; 600 000 sites</t>
  </si>
  <si>
    <t>* BASIAS : Base des Anciens Sites Industriels et Activités de service ; 07/10/2005 : 145 737 sites identified ; estimated number : 300 000 sites 
* BASOL : Base des sites et sols pollués ; 21/09/2005 ; 3727 sites ; http://basol.ecologie.gouv.fr</t>
  </si>
  <si>
    <t>Main objectifs for 2007 are to continue to put in place an efficient information system on polluted soils. BASIAS would be probably completed in 2007, and will give a more accurate view on the polluted soils and sites at the national level.</t>
  </si>
  <si>
    <t>HPC estimation (2000)</t>
  </si>
  <si>
    <t>Lithuania</t>
  </si>
  <si>
    <t>Roma Kanopiene</t>
  </si>
  <si>
    <t>Geological Survey of Lithuania</t>
  </si>
  <si>
    <t>S. Konarskio 35, LT-03123; Vilnius, Lithuania</t>
  </si>
  <si>
    <t>Head of subdivision of  Environmental geology</t>
  </si>
  <si>
    <t>Preliminary estimations</t>
  </si>
  <si>
    <t>Data basis of geological survey of Lithuania</t>
  </si>
  <si>
    <t>Investigation reports, mostly with monitoring programms</t>
  </si>
  <si>
    <t>Investigation reports, private companies</t>
  </si>
  <si>
    <t>Private companies</t>
  </si>
  <si>
    <t>Process of inventorisation is on progress</t>
  </si>
  <si>
    <t>Detailed inventorisation was carried out only in 10 administrative districts from 44 total &amp; data from military bases, pesticides storages and waste landfills inventorisation</t>
  </si>
  <si>
    <t>Process of evaluation is on progress</t>
  </si>
  <si>
    <t>waste disposal to all landfills not fullfiling special requirements should be stoped</t>
  </si>
  <si>
    <t>all waste landfills not fullfiling special requirements should be closed according approved regulations</t>
  </si>
  <si>
    <t>Only site identification project at Geological Survey of Lithuania</t>
  </si>
  <si>
    <t>Pesticides</t>
  </si>
  <si>
    <t>Charmaine Vassallo</t>
  </si>
  <si>
    <t>MEPA</t>
  </si>
  <si>
    <t>C/o Quality Cotnrol Laboratory, Corradino Industrial Estate, Paola</t>
  </si>
  <si>
    <t>These include the operational and closed municipal and industrial waste disposal sites; oil/fuel/diesel storage sites and the Shipyard/Drydocks.</t>
  </si>
  <si>
    <t>Maghtab and Xaghra waste disposal sites (operational), B' Bugia (oil and fuel storage areas), Wied Fulija (formaer waste disposal site).</t>
  </si>
  <si>
    <t>B'Bugia and Fuel storage site</t>
  </si>
  <si>
    <t>No targets for remedation are in place at present. Other targets are present in different fields.</t>
  </si>
  <si>
    <t>No annual expenditures. Project based resources</t>
  </si>
  <si>
    <t>Not yet disbursed</t>
  </si>
  <si>
    <t>Not estimated</t>
  </si>
  <si>
    <t>Ing. Katarína Paluchová</t>
  </si>
  <si>
    <t>Slovak Environmental Agency</t>
  </si>
  <si>
    <t>Tajovského 28, 974 11 Banska Bystrica</t>
  </si>
  <si>
    <t>RNDr. Vlasta Jánová</t>
  </si>
  <si>
    <t>Ministry of Environment of the Slovak Republic</t>
  </si>
  <si>
    <t>Bukurešská 4, 812 35 Bratislava</t>
  </si>
  <si>
    <t>There is no inventory of all contaminated sites in the Slovak Republic. The systematic registration  was carried out only for landfills, contaminated sites at former Soviet military sites and old mining sites. In Slovakia exist following databases: Database of waste dumps, Database of old mining sites,   Database of old environmental burden, Databases of contaminated sites of Soviet army and Information system of mining activities impacts on the environment.
Data included in the submitted questionnaire have been obtained from Inventory of potentially contaminated sites, which was done  by representatives of District authorities on the base of the methodology prepared   by the Ministry of Environment of Slovak Republic in 2000. About 1666 contaminated sites have been identified but results are only estimation and  have been  loaded with serious uncertainness.  Estimated costs for remediation are about 210 million EURO.</t>
  </si>
  <si>
    <t>MoE</t>
  </si>
  <si>
    <t>Geofond</t>
  </si>
  <si>
    <t>Slovak Rep.</t>
  </si>
  <si>
    <t>Remediation of the contaminated sites with the highest risk to human health and environment (to reach "good status of water" with respect to the Water Framework Directive)</t>
  </si>
  <si>
    <t>Remediation of all sites (depends on economical and technical development)</t>
  </si>
  <si>
    <t>300-500</t>
  </si>
  <si>
    <t>Denmark</t>
  </si>
  <si>
    <t>Bernhard Brackhahn</t>
  </si>
  <si>
    <t>Danish Environmental Protection Agency</t>
  </si>
  <si>
    <t>Strandgade 29, DK-1401 Copenhagen K</t>
  </si>
  <si>
    <t>Review on the Contaminated Soil Act, 2003</t>
  </si>
  <si>
    <t>Danish Register of Contaminated Sites, 2004</t>
  </si>
  <si>
    <t>Review on the Contaminated Soils, draft 2004</t>
  </si>
  <si>
    <t>Sites where remediation has been carried out</t>
  </si>
  <si>
    <t>No specific date is foreseen, depends on the technical developement</t>
  </si>
  <si>
    <t>Contaminated soil must not be a threat to drinking water and human health; focus on housing sites, public playgrounds, child care centers, and drinking-water supplies; R&amp;D is part of the basis of prevention measures</t>
  </si>
  <si>
    <t>Review on the Contaminated Soils, 2003</t>
  </si>
  <si>
    <t>no data</t>
  </si>
  <si>
    <t>Intars Cakars</t>
  </si>
  <si>
    <t>Latvian Environment, Geology and Meteorology Agency</t>
  </si>
  <si>
    <t>Maskavas 165, Riga, Latvia, LV-1019</t>
  </si>
  <si>
    <t>Latvia</t>
  </si>
  <si>
    <t>Remarks: The data and information from the Database for Contaminated and Potentionally Contaminated Sites and The National Environmental Policy Plan 2004. - 2008. are used</t>
  </si>
  <si>
    <t>Contaminated sites data base</t>
  </si>
  <si>
    <t>Sites are estimated as potential contaminated</t>
  </si>
  <si>
    <t xml:space="preserve">Sites are estimated as contaminated. </t>
  </si>
  <si>
    <t>Sites are estimated as contaminated. Measurements of contamination are done.</t>
  </si>
  <si>
    <t>Sites are estimated as contaminated. Monitoring is in progress.</t>
  </si>
  <si>
    <t>Year 2008</t>
  </si>
  <si>
    <t>An extra detailed study of contaminated sites should be made. Projects of remediation and sanitary measures should be made.</t>
  </si>
  <si>
    <t>National Environmental Policy Plan 2004-2008</t>
  </si>
  <si>
    <t>Share unknown</t>
  </si>
  <si>
    <t>Waste water treatment facilities</t>
  </si>
  <si>
    <t>Latvia (number)</t>
  </si>
  <si>
    <t>Latvia (%)</t>
  </si>
  <si>
    <t>Torstein Finnesand</t>
  </si>
  <si>
    <t>Norwegian Pollution Control Authority  (SFT)</t>
  </si>
  <si>
    <t>Postboks 8100 Dep, 0032 Oslo, Norway</t>
  </si>
  <si>
    <t>Norway</t>
  </si>
  <si>
    <t>http://www.sft.no/grunn/</t>
  </si>
  <si>
    <t>Difficult to count.</t>
  </si>
  <si>
    <t>B-listemål nådd + avsluttet (i grad 2 og 1)</t>
  </si>
  <si>
    <t>Pålegg om tiltak og tinglysing, som ikke er avsluttet</t>
  </si>
  <si>
    <t>Avsluttet (i grad 2 og 1)</t>
  </si>
  <si>
    <t>Environmental problems on sites with contaminated soil where investigation and remediation is needed, shall be solved by 2005. On sites where further investigation si needed the environmenta state shall be clarified by 2005.</t>
  </si>
  <si>
    <t>Norway (%)</t>
  </si>
  <si>
    <t>Norway (nr)</t>
  </si>
  <si>
    <t>Public money</t>
  </si>
  <si>
    <t>G2005</t>
  </si>
  <si>
    <t>350-400</t>
  </si>
  <si>
    <t>Official estimate from 1997. Uncertain and probably too low</t>
  </si>
  <si>
    <t>Sophie Capus</t>
  </si>
  <si>
    <t>Administration de l'Environnement, division des déchets</t>
  </si>
  <si>
    <t>sophie.capus@aev.etat.lu
+352 40 56 56 509</t>
  </si>
  <si>
    <t xml:space="preserve">CADDECH information system </t>
  </si>
  <si>
    <t>CADDECH information system</t>
  </si>
  <si>
    <t>estimated final number of sites in CADDECH</t>
  </si>
  <si>
    <t>all sites presently in database</t>
  </si>
  <si>
    <t>estimated</t>
  </si>
  <si>
    <t>recognised as polluted or not polluted in CADDECH</t>
  </si>
  <si>
    <t>all sites recognised as polluted in CADDECH</t>
  </si>
  <si>
    <t>all sites recognised as remediated in CADDECH</t>
  </si>
  <si>
    <t>Luxembourg</t>
  </si>
  <si>
    <t>Malta</t>
  </si>
  <si>
    <t>Efficient information system on potentially polluted soil (CADDECH) shall be completed in 2006, a priority plan will be established in order to treat the most critical sites first (visit http://www.environnement.public.lu/dechets/dossiers/sol/cadastre/index.html)</t>
  </si>
  <si>
    <t>Luxembourg (nr)</t>
  </si>
  <si>
    <t>Luxembourg (%)</t>
  </si>
  <si>
    <t>other: Service Stations</t>
  </si>
  <si>
    <t>Others (PCB)</t>
  </si>
  <si>
    <t>dr.ir. C.W. Versluijs</t>
  </si>
  <si>
    <t>RIVM/MEV</t>
  </si>
  <si>
    <t>Kees.Versluijs@RIVM.NL; P.O. Box 1; Bilthoven; 3720 BA The Netherlands</t>
  </si>
  <si>
    <t>Evaluatie bodemsanering, 2005</t>
  </si>
  <si>
    <t>my estimation</t>
  </si>
  <si>
    <t xml:space="preserve">mainly based on traceable historical polluting acivities, but 10- 20% of yearly remediated polluted sites cannot be coupled with traceable historical activities </t>
  </si>
  <si>
    <t xml:space="preserve">confirmed or estimated as seriously polluted, based on traceable historical polluting activities, </t>
  </si>
  <si>
    <t>workload to undergo prelim investigation 370000 sites+ already investigated 19000</t>
  </si>
  <si>
    <t>using C19,E19, roughly 3x the number of sites with completed main site investigation</t>
  </si>
  <si>
    <t>workload to undergo main investigation 240000 + sites already completed</t>
  </si>
  <si>
    <t>using C19,E19, roughly 3x number of sites with remediation finished or in progress</t>
  </si>
  <si>
    <t>workload to be remediated 58000, of which 14000 te be remediated with priority</t>
  </si>
  <si>
    <t>i.e. remediation under progress, incl. investigations: est. 16000 sites under progress</t>
  </si>
  <si>
    <t>remediation measures only, incl. investigations without the sequel of a remediation: 230000</t>
  </si>
  <si>
    <t>14000 high priority sites remediated or at least under control, with priority based on current soil use</t>
  </si>
  <si>
    <t>All historical sites investigated and remediated when necessary or at least under control, government support of remediations finished</t>
  </si>
  <si>
    <t>Redevelopment not included, aftercare included in remediation measures</t>
  </si>
  <si>
    <t>Investiogation/remediation not distinguished in monitoring figures. For a single site remediation costs dominate, but the number of sites ton be investigated is much larger.</t>
  </si>
  <si>
    <t>Private expenditures on soil remdiation/inevstigation are partly estimated, because there is no general obligation in the Netherlands to disclose these</t>
  </si>
  <si>
    <t>Gruntorád Jan</t>
  </si>
  <si>
    <t>MoE of The Czech republic</t>
  </si>
  <si>
    <t>Vršovická 65, 100 10 Praha 10</t>
  </si>
  <si>
    <t>Czech Republic</t>
  </si>
  <si>
    <t>&gt; 10 000</t>
  </si>
  <si>
    <t>isn´t possible</t>
  </si>
  <si>
    <t>MoE, 1], 2], 3], 4], region municipalities</t>
  </si>
  <si>
    <t>MoE (database CSES), 1], 2], 3], 4], Czech Environmental Inspection</t>
  </si>
  <si>
    <t>MoE (database CSES), 1], 2], 3], 4]</t>
  </si>
  <si>
    <t>MoE (database CSES), 1]</t>
  </si>
  <si>
    <t>mapping isn´t completed, private sources and locations aren´t available</t>
  </si>
  <si>
    <t>CSES is available on http://map.env.cz/website/mzp/, Priority list on  http://www.env.cz,                       only public money</t>
  </si>
  <si>
    <t>see above</t>
  </si>
  <si>
    <t>only public money</t>
  </si>
  <si>
    <t>The Ministry of The Environment of The Czech Republic, databaze Contaminated sites evidence system (CSES, formerly SESEZ) - see http://prgmap.vuv.cz/website/vuv/index_sez.php. With cooperation of (1) National Property Fund of The Czech Republic, (2) The Ministry of The Transport of The Czech Republic, (3) The Ministry of The Defence of The Czech Republic, (4)The Ministry of The Industry and Development of The Czech Republic together with DIAMO</t>
  </si>
  <si>
    <t>Politico/technical level [Governement decree], Environmental remediation od uranium and coal facilities DIAMO</t>
  </si>
  <si>
    <t>Joan Carles Colomer</t>
  </si>
  <si>
    <t>Instituto Geológico y Minero de España (IGME)</t>
  </si>
  <si>
    <t>Rios Rosas 23/ 28003 Madrid</t>
  </si>
  <si>
    <t>Spain</t>
  </si>
  <si>
    <t>The questionnaire has been compiled with data coming from several Spanish autonomous regions</t>
  </si>
  <si>
    <t>Sweden</t>
  </si>
  <si>
    <t>Yvonne Österlund</t>
  </si>
  <si>
    <t>Swedish EPA</t>
  </si>
  <si>
    <t>106 48 Stockholm</t>
  </si>
  <si>
    <t>Christina Eberhardson</t>
  </si>
  <si>
    <t>The Geological Survey of Sweden</t>
  </si>
  <si>
    <t>Box 162 47, 103 24 Stockholm</t>
  </si>
  <si>
    <t>Consultant</t>
  </si>
  <si>
    <t>MIFO-DB</t>
  </si>
  <si>
    <t>more in other DB</t>
  </si>
  <si>
    <t>Environmental objective: 2020
Interim targets 2005, 2010 and 2050</t>
  </si>
  <si>
    <t>Fifteen environmental quality objectives for different areas were adopted by the Swedish Parliament in 1999. 
Environmental quality objective nr 4: A non-toxic environment.
The outcome within a generation for this environmental quality objective should include the following: 
1. The concentrations of substances that naturally occur in the environment are close to the background concentrations. 
2. The levels of foreign substances in the environment are close to zero. 
3. Overall exposure in the work environment, the external environment and the indoor environment to particularly dangerous substances is close to zero and, as regards other chemical substances, to levels that are not harmful to human health. 
4. Polluted areas have been investigated and cleaned up where necessary. 
We also have six interim targets for the generation objective. For contaminated areas the interim target is:
6. Polluted areas will have been identified, and in the case of at least 100 of the areas prioritized on account of the risks they pose to human health and the environment, cleanup and remediation operations will have started by 2005. The operations will 
be completed in at least 50 of these areas.
New interim targets to be set probably by the end of 2005:
6. All polluted areas that are considered an acute risk through direct exposure and such 
polluted areas that today or within a near future threatens important water resources or 
valuable natural habitats will be investigated and if needed remediated by the end of 2010.
7. Remediation measures will during the period 2005-2010 be completed at the prioritized 
polluted areas that the environmental problem as a whole can be solved at the latest 2050.
See also: www.miljomal.nu and www.naturvardsverket.se</t>
  </si>
  <si>
    <t>Public funding</t>
  </si>
  <si>
    <t>Estimated private funding</t>
  </si>
  <si>
    <t>Estimated</t>
  </si>
  <si>
    <t>5000-10000</t>
  </si>
  <si>
    <t>No data</t>
  </si>
  <si>
    <t>&gt; 5 000</t>
  </si>
  <si>
    <t>Bulgaria</t>
  </si>
  <si>
    <t>Executive Environment Agency</t>
  </si>
  <si>
    <t>136 "Tzare Boris III", 1618 Sofia</t>
  </si>
  <si>
    <t>ExEA and NSI</t>
  </si>
  <si>
    <t>ExEA</t>
  </si>
  <si>
    <t>ЕxEA</t>
  </si>
  <si>
    <t>2003-2009</t>
  </si>
  <si>
    <t>only for waste disposal: Plan for implementation of Directive 1999/31/EC on Landfill of waste</t>
  </si>
  <si>
    <t>ExEA, NSI</t>
  </si>
  <si>
    <t>The register of contaminated sites is under constraction and information is not full.</t>
  </si>
  <si>
    <t>Access limitations may apply for files, which are not (yet) released for public view. Files are unavailable. You must log in to get access.</t>
  </si>
  <si>
    <t>Belgium (Flanders &amp; Brssls)</t>
  </si>
  <si>
    <t>Estonia</t>
  </si>
  <si>
    <t>Environment Information Centre</t>
  </si>
  <si>
    <t>Mustamäe tee 33, Tallinn, Estonia</t>
  </si>
  <si>
    <t>Ministry of the Environment</t>
  </si>
  <si>
    <t>Narva mnt 7a, Tallinn, Estonia</t>
  </si>
  <si>
    <t>Tiina Dislis (GIS, chief specialist )</t>
  </si>
  <si>
    <t>Katrin Väljataga (environmental monitoring, specialist)</t>
  </si>
  <si>
    <t>Argo Sakkool (Water Department, specialist)</t>
  </si>
  <si>
    <t>In order to fill in the questionnaire, results of the following studies and investigations have been used:
Eesti jääkreostuse kollete andmebaasi täiendamine ja investeeringute plaan (Leping nr.: 2-15-16/431, 2002.a), 2002, AS Maves 2002a
Ohtlike jääkreostuskollete järelvalve ja kontroll (Leping nr.: 2-15-16/431, 2002.a), 2002, AS Maves 2002b
Ohtlike jääkreostuskollete järelvalve ja kontroll (Leping 2-15-16-626, 2003.a), 2003, AS Maves 2003
Ohtlike jääkreostuskollete kontroll ja uuringud (Leping nr: K-11-1-2003/1658, 2004.a), 2004, AS Maves 2004</t>
  </si>
  <si>
    <t>Ministry of the Environment; 
Environment Information Centre;
AS Maves 2002a,b;
AS Maves 2003;
AS Maves 2004;</t>
  </si>
  <si>
    <t>Ministry of the Environment; 
AS Maves 2002a,b;
AS Maves 2003;
AS Maves 2004;</t>
  </si>
  <si>
    <t>Ministry of the Environment; 
AS Maves 2004;</t>
  </si>
  <si>
    <t>Ministry of the Environment 
AS Maves 2002a,b
AS Maves 2003
AS Maves, 2004</t>
  </si>
  <si>
    <t>no data available</t>
  </si>
  <si>
    <t>The available data is insufficient for making precise calculations, further studies are needed. The given number represents the number of areas with probable or confirmed soil pollution according to the results of the inventory made by AS Maves and the database of waste disposal sites (Environment Information Centre)</t>
  </si>
  <si>
    <t>The available data is insufficient for making precise calculations, further studies needed. The given number indicates to areas, which have results of investigations of some level presented in the inventory of contaminated sites (AS Maves).</t>
  </si>
  <si>
    <t>the abandoned and closed mining areas with unknown ownership are recultivated</t>
  </si>
  <si>
    <t xml:space="preserve">further dispersal of the pollution of industrial and municipal waste disposal sites is prevented, all the closed waste disposal sites are recultivated </t>
  </si>
  <si>
    <t>isolation of sites with historical contamination from the natural environment is ensured in order to prevent further dispersal of the contamination</t>
  </si>
  <si>
    <t>Ministry of the Environment, expenditures on site investigation not included</t>
  </si>
  <si>
    <t>Netherlands</t>
  </si>
  <si>
    <t>Slovenia</t>
  </si>
  <si>
    <t>Year</t>
  </si>
  <si>
    <t>2002</t>
  </si>
  <si>
    <t>Liechtenstain</t>
  </si>
  <si>
    <t>Belgium-Flanders</t>
  </si>
  <si>
    <t>Italy (Piamonte)</t>
  </si>
  <si>
    <t xml:space="preserve">Lithuania </t>
  </si>
  <si>
    <t>Romania</t>
  </si>
  <si>
    <t>Germany</t>
  </si>
  <si>
    <t>agriculture sites (pesticide and mineral fertilizers storages, farms etc.)</t>
  </si>
  <si>
    <t>Switzerland</t>
  </si>
  <si>
    <t>Czech Rep.</t>
  </si>
  <si>
    <t>Italy</t>
  </si>
  <si>
    <t>ProgressCtrlRmdtn</t>
  </si>
  <si>
    <t>Time series</t>
  </si>
  <si>
    <t>2000, 2002, 2004</t>
  </si>
  <si>
    <t>Targets</t>
  </si>
  <si>
    <t>-</t>
  </si>
  <si>
    <t>1999, 2000, 2001, 2002, 2003, 2004, 2005</t>
  </si>
  <si>
    <t>2001, 2002, 2003, 2004, 2005</t>
  </si>
  <si>
    <t>Expenditures</t>
  </si>
  <si>
    <t>2000, 2002, 2004, 2005</t>
  </si>
  <si>
    <t>2002, 2004</t>
  </si>
  <si>
    <t>PollutingAct</t>
  </si>
  <si>
    <t>2003, 2004</t>
  </si>
  <si>
    <t>IndComBranches</t>
  </si>
  <si>
    <t>Worksheet</t>
  </si>
  <si>
    <t>Data</t>
  </si>
  <si>
    <t>2003, 2005</t>
  </si>
  <si>
    <t>Contaminants</t>
  </si>
  <si>
    <t>PCR_Comments</t>
  </si>
  <si>
    <t>Contents</t>
  </si>
  <si>
    <t>Country experts that have filled in the questionnaire (2005)</t>
  </si>
  <si>
    <t>Sources2005</t>
  </si>
  <si>
    <t>Indicator Management of contaminated sites (CSI-015)</t>
  </si>
  <si>
    <t>Source data</t>
  </si>
  <si>
    <t xml:space="preserve">Progress in control and remediation of contaminated sites </t>
  </si>
  <si>
    <t>Breakdown of public and private remediation costs</t>
  </si>
  <si>
    <t>Soil polluting activities</t>
  </si>
  <si>
    <t>industrial and commercial branches responsible for local soil contamination</t>
  </si>
  <si>
    <t>Available data (year and acountry)</t>
  </si>
  <si>
    <t>Available data (year, country and topic)</t>
  </si>
  <si>
    <t>Data availability</t>
  </si>
  <si>
    <t>Francesca Quercia</t>
  </si>
  <si>
    <t>Antonella Vecchio</t>
  </si>
  <si>
    <t>Antonio Pugliese</t>
  </si>
  <si>
    <t>Stefania Canestrari</t>
  </si>
  <si>
    <t>Maurizio di Tonno</t>
  </si>
  <si>
    <t xml:space="preserve">APAT </t>
  </si>
  <si>
    <t>ARPA Marche</t>
  </si>
  <si>
    <t>ARPA Piemonte</t>
  </si>
  <si>
    <t>Via V. Brancati, 48 - 00144 Rome, Italy</t>
  </si>
  <si>
    <t>Via C. Colombo, 106 - 60127 Ancona, Italy</t>
  </si>
  <si>
    <t>Via Principessa Clotilde, 1 - 10144 Torino, Italy</t>
  </si>
  <si>
    <t>Data source and comments on Progress in control and remediation of soil contamination</t>
  </si>
  <si>
    <t>October 2005</t>
  </si>
  <si>
    <t>Expert knowledge and rough estimation</t>
  </si>
  <si>
    <t>Regions and environmental agencies data. Figures on identified/completed sites - all management steps -   are not updated for all Italian regions (for some regions former 2003 data have been used).</t>
  </si>
  <si>
    <t xml:space="preserve">Regions and environmental agencies data. Figures on identified/completed sites - all management steps -   are not updated for all Italian regions (for some regions former 2003 data have been used). Data on completed number of Preliminary investigations and Main site investigations and on Remediation measures under progress, represent the number of sites that passed that step at the time (year) of the query. Cumulative information on total number of completed  steps is generally not  available in the italian inventory system. </t>
  </si>
  <si>
    <t>2000-2005</t>
  </si>
  <si>
    <t xml:space="preserve">Data refer only to Piemonte Region. </t>
  </si>
  <si>
    <t>Data refer only to Piemonte Region. Total public expenditures do not include investigation and remediation costs of Sites of National Interest (whose remediation process is directly under control of the Ministry for Environment). Total private expenditures are an estimate on the basis of private financial assurances requested by public authorities.</t>
  </si>
  <si>
    <t xml:space="preserve">  </t>
  </si>
  <si>
    <t xml:space="preserve">Soil polluting activities: In order to update the relevant table an additional category "uncontrolled/illegal or abandoned waste sites" should be included. </t>
  </si>
  <si>
    <t>Italy (Piemonte)</t>
  </si>
  <si>
    <t xml:space="preserve">Teija Haavisto </t>
  </si>
  <si>
    <t>Finnish Environmental Institute</t>
  </si>
  <si>
    <t>P.O.Box 140, FIN-00251 Helsinki Finland</t>
  </si>
  <si>
    <t>national survey</t>
  </si>
  <si>
    <t>amount of permits in year 2004</t>
  </si>
  <si>
    <t>amount of permits</t>
  </si>
  <si>
    <t>years 1986 - 2004</t>
  </si>
  <si>
    <t>There is no political or technical targets for historical local contamination. New contamination is taken care immediately.</t>
  </si>
  <si>
    <t>The distribution of expences is an expert estimation (site investigations 5 - 20 %, planning &lt;5%, excavation and transport and supervising 30 - 50 % and handling and disposal 30 - 50 % from total costs)</t>
  </si>
  <si>
    <t>Data2</t>
  </si>
  <si>
    <t>Grand Total</t>
  </si>
  <si>
    <t>Count of Country</t>
  </si>
  <si>
    <t>Overview of data availability</t>
  </si>
  <si>
    <t>Data availability Fig</t>
  </si>
  <si>
    <t>Available data (year, country and topic). Summary.</t>
  </si>
  <si>
    <t>Expected costs [Millions €]</t>
  </si>
  <si>
    <t>Annual remediation expenditures (Millions of euro)</t>
  </si>
  <si>
    <t>Belgium (Flanders)</t>
  </si>
  <si>
    <t>Slovakia</t>
  </si>
  <si>
    <t>Belgium (Flandeers)</t>
  </si>
  <si>
    <r>
      <t xml:space="preserve">2.2.1: complete revision on basis of report national polluted sites survey, numbers on total number of sites meaning: to be remediated/investigated (workload) + already remediated/investigated, except at site identification (workload only); 2.2.2: financial itemization different in the Netherlands; 2.2.3: no change compared to last year because we still use the results of the 2004 national polluted sites survey.   </t>
    </r>
    <r>
      <rPr>
        <sz val="8"/>
        <color indexed="10"/>
        <rFont val="Arial"/>
        <family val="2"/>
      </rPr>
      <t>Data on 2004 expenditures corrected from 164 billion EUR to 16,4 billion EUR following e-mail to EEA from Kees Verwsluijs dated 27/7/2006</t>
    </r>
  </si>
  <si>
    <r>
      <t xml:space="preserve">23/09/2005 </t>
    </r>
    <r>
      <rPr>
        <sz val="8"/>
        <color indexed="10"/>
        <rFont val="Arial"/>
        <family val="2"/>
      </rPr>
      <t xml:space="preserve"> 2/08/2006</t>
    </r>
  </si>
</sst>
</file>

<file path=xl/styles.xml><?xml version="1.0" encoding="utf-8"?>
<styleSheet xmlns="http://schemas.openxmlformats.org/spreadsheetml/2006/main">
  <numFmts count="34">
    <numFmt numFmtId="5" formatCode="#,##0\ &quot;Sk&quot;;\-#,##0\ &quot;Sk&quot;"/>
    <numFmt numFmtId="6" formatCode="#,##0\ &quot;Sk&quot;;[Red]\-#,##0\ &quot;Sk&quot;"/>
    <numFmt numFmtId="7" formatCode="#,##0.00\ &quot;Sk&quot;;\-#,##0.00\ &quot;Sk&quot;"/>
    <numFmt numFmtId="8" formatCode="#,##0.00\ &quot;Sk&quot;;[Red]\-#,##0.00\ &quot;Sk&quot;"/>
    <numFmt numFmtId="42" formatCode="_-* #,##0\ &quot;Sk&quot;_-;\-* #,##0\ &quot;Sk&quot;_-;_-* &quot;-&quot;\ &quot;Sk&quot;_-;_-@_-"/>
    <numFmt numFmtId="41" formatCode="_-* #,##0\ _S_k_-;\-* #,##0\ _S_k_-;_-* &quot;-&quot;\ _S_k_-;_-@_-"/>
    <numFmt numFmtId="44" formatCode="_-* #,##0.00\ &quot;Sk&quot;_-;\-* #,##0.00\ &quot;Sk&quot;_-;_-* &quot;-&quot;??\ &quot;Sk&quot;_-;_-@_-"/>
    <numFmt numFmtId="43" formatCode="_-* #,##0.00\ _S_k_-;\-* #,##0.00\ _S_k_-;_-* &quot;-&quot;??\ _S_k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00"/>
    <numFmt numFmtId="181" formatCode="0.0"/>
    <numFmt numFmtId="182" formatCode="0.0000"/>
    <numFmt numFmtId="183" formatCode="0.00000"/>
    <numFmt numFmtId="184" formatCode="&quot;Yes&quot;;&quot;Yes&quot;;&quot;No&quot;"/>
    <numFmt numFmtId="185" formatCode="&quot;True&quot;;&quot;True&quot;;&quot;False&quot;"/>
    <numFmt numFmtId="186" formatCode="&quot;On&quot;;&quot;On&quot;;&quot;Off&quot;"/>
    <numFmt numFmtId="187" formatCode="#,##0.0"/>
    <numFmt numFmtId="188" formatCode="#,##0.000"/>
    <numFmt numFmtId="189" formatCode="#,##0.0000"/>
  </numFmts>
  <fonts count="18">
    <font>
      <sz val="10"/>
      <name val="Arial"/>
      <family val="0"/>
    </font>
    <font>
      <sz val="8"/>
      <name val="Arial"/>
      <family val="2"/>
    </font>
    <font>
      <b/>
      <sz val="8"/>
      <name val="Arial"/>
      <family val="2"/>
    </font>
    <font>
      <b/>
      <i/>
      <sz val="8"/>
      <name val="Arial"/>
      <family val="2"/>
    </font>
    <font>
      <i/>
      <sz val="8"/>
      <name val="Arial"/>
      <family val="2"/>
    </font>
    <font>
      <b/>
      <sz val="12"/>
      <name val="Arial"/>
      <family val="2"/>
    </font>
    <font>
      <u val="single"/>
      <sz val="10"/>
      <color indexed="12"/>
      <name val="Arial"/>
      <family val="0"/>
    </font>
    <font>
      <sz val="8"/>
      <color indexed="10"/>
      <name val="Arial"/>
      <family val="2"/>
    </font>
    <font>
      <b/>
      <sz val="8"/>
      <color indexed="8"/>
      <name val="Arial"/>
      <family val="2"/>
    </font>
    <font>
      <sz val="8"/>
      <name val="Tahoma"/>
      <family val="0"/>
    </font>
    <font>
      <b/>
      <sz val="8"/>
      <name val="Tahoma"/>
      <family val="0"/>
    </font>
    <font>
      <u val="single"/>
      <sz val="8"/>
      <name val="Arial"/>
      <family val="2"/>
    </font>
    <font>
      <u val="single"/>
      <sz val="10"/>
      <color indexed="36"/>
      <name val="Arial"/>
      <family val="0"/>
    </font>
    <font>
      <b/>
      <sz val="12"/>
      <name val="Optimum"/>
      <family val="0"/>
    </font>
    <font>
      <b/>
      <sz val="14"/>
      <name val="Arial"/>
      <family val="2"/>
    </font>
    <font>
      <u val="single"/>
      <sz val="8"/>
      <color indexed="12"/>
      <name val="Arial"/>
      <family val="2"/>
    </font>
    <font>
      <i/>
      <sz val="10"/>
      <name val="Arial"/>
      <family val="2"/>
    </font>
    <font>
      <b/>
      <sz val="10"/>
      <name val="Arial"/>
      <family val="2"/>
    </font>
  </fonts>
  <fills count="5">
    <fill>
      <patternFill/>
    </fill>
    <fill>
      <patternFill patternType="gray125"/>
    </fill>
    <fill>
      <patternFill patternType="solid">
        <fgColor indexed="47"/>
        <bgColor indexed="64"/>
      </patternFill>
    </fill>
    <fill>
      <patternFill patternType="solid">
        <fgColor indexed="27"/>
        <bgColor indexed="64"/>
      </patternFill>
    </fill>
    <fill>
      <patternFill patternType="solid">
        <fgColor indexed="10"/>
        <bgColor indexed="64"/>
      </patternFill>
    </fill>
  </fills>
  <borders count="108">
    <border>
      <left/>
      <right/>
      <top/>
      <bottom/>
      <diagonal/>
    </border>
    <border>
      <left style="medium"/>
      <right>
        <color indexed="63"/>
      </right>
      <top>
        <color indexed="63"/>
      </top>
      <bottom style="medium"/>
    </border>
    <border>
      <left style="thin">
        <color indexed="55"/>
      </left>
      <right style="thin">
        <color indexed="55"/>
      </right>
      <top style="thin">
        <color indexed="55"/>
      </top>
      <bottom style="thin">
        <color indexed="55"/>
      </bottom>
    </border>
    <border>
      <left style="thin">
        <color indexed="55"/>
      </left>
      <right style="thin">
        <color indexed="55"/>
      </right>
      <top>
        <color indexed="63"/>
      </top>
      <bottom style="thin">
        <color indexed="55"/>
      </bottom>
    </border>
    <border>
      <left style="medium"/>
      <right style="medium"/>
      <top style="medium"/>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medium"/>
      <right style="medium"/>
      <top style="thin"/>
      <bottom style="thin">
        <color indexed="22"/>
      </bottom>
    </border>
    <border>
      <left style="medium"/>
      <right style="medium"/>
      <top style="thin">
        <color indexed="22"/>
      </top>
      <bottom style="thin">
        <color indexed="22"/>
      </bottom>
    </border>
    <border>
      <left style="medium"/>
      <right style="thin">
        <color indexed="22"/>
      </right>
      <top style="thin">
        <color indexed="22"/>
      </top>
      <bottom style="thin">
        <color indexed="22"/>
      </bottom>
    </border>
    <border>
      <left>
        <color indexed="63"/>
      </left>
      <right style="medium"/>
      <top style="thin">
        <color indexed="22"/>
      </top>
      <bottom style="thin">
        <color indexed="22"/>
      </bottom>
    </border>
    <border>
      <left style="medium"/>
      <right style="medium"/>
      <top style="thin">
        <color indexed="22"/>
      </top>
      <bottom style="medium"/>
    </border>
    <border>
      <left style="medium"/>
      <right style="thin">
        <color indexed="22"/>
      </right>
      <top style="thin">
        <color indexed="22"/>
      </top>
      <bottom style="medium"/>
    </border>
    <border>
      <left style="medium"/>
      <right>
        <color indexed="63"/>
      </right>
      <top style="thin">
        <color indexed="22"/>
      </top>
      <bottom style="thin">
        <color indexed="22"/>
      </bottom>
    </border>
    <border>
      <left style="thin">
        <color indexed="22"/>
      </left>
      <right style="thin">
        <color indexed="22"/>
      </right>
      <top style="thin">
        <color indexed="22"/>
      </top>
      <bottom style="thin">
        <color indexed="22"/>
      </bottom>
    </border>
    <border>
      <left style="thin">
        <color indexed="22"/>
      </left>
      <right style="medium"/>
      <top style="thin">
        <color indexed="22"/>
      </top>
      <bottom style="thin">
        <color indexed="22"/>
      </bottom>
    </border>
    <border>
      <left style="thin">
        <color indexed="22"/>
      </left>
      <right style="thin">
        <color indexed="22"/>
      </right>
      <top style="thin">
        <color indexed="22"/>
      </top>
      <bottom style="medium"/>
    </border>
    <border>
      <left style="thin">
        <color indexed="22"/>
      </left>
      <right style="medium"/>
      <top style="thin">
        <color indexed="22"/>
      </top>
      <bottom style="medium"/>
    </border>
    <border>
      <left style="thin">
        <color indexed="22"/>
      </left>
      <right style="thin">
        <color indexed="22"/>
      </right>
      <top>
        <color indexed="63"/>
      </top>
      <bottom style="thin">
        <color indexed="22"/>
      </bottom>
    </border>
    <border>
      <left style="thin">
        <color indexed="22"/>
      </left>
      <right style="thin">
        <color indexed="22"/>
      </right>
      <top>
        <color indexed="63"/>
      </top>
      <bottom>
        <color indexed="63"/>
      </bottom>
    </border>
    <border>
      <left style="medium"/>
      <right>
        <color indexed="63"/>
      </right>
      <top style="thin"/>
      <bottom style="thin">
        <color indexed="22"/>
      </bottom>
    </border>
    <border>
      <left style="medium"/>
      <right>
        <color indexed="63"/>
      </right>
      <top style="thin">
        <color indexed="22"/>
      </top>
      <bottom style="medium"/>
    </border>
    <border>
      <left>
        <color indexed="63"/>
      </left>
      <right style="medium"/>
      <top style="thin"/>
      <bottom style="thin">
        <color indexed="22"/>
      </bottom>
    </border>
    <border>
      <left>
        <color indexed="63"/>
      </left>
      <right style="medium"/>
      <top style="thin">
        <color indexed="22"/>
      </top>
      <bottom style="medium"/>
    </border>
    <border>
      <left style="medium"/>
      <right style="thin">
        <color indexed="22"/>
      </right>
      <top>
        <color indexed="63"/>
      </top>
      <bottom>
        <color indexed="63"/>
      </bottom>
    </border>
    <border>
      <left style="thin">
        <color indexed="22"/>
      </left>
      <right style="medium"/>
      <top>
        <color indexed="63"/>
      </top>
      <bottom>
        <color indexed="63"/>
      </bottom>
    </border>
    <border>
      <left style="medium"/>
      <right style="thin">
        <color indexed="22"/>
      </right>
      <top>
        <color indexed="63"/>
      </top>
      <bottom style="thin">
        <color indexed="22"/>
      </bottom>
    </border>
    <border>
      <left style="thin">
        <color indexed="22"/>
      </left>
      <right style="medium"/>
      <top>
        <color indexed="63"/>
      </top>
      <bottom style="thin">
        <color indexed="22"/>
      </bottom>
    </border>
    <border>
      <left>
        <color indexed="63"/>
      </left>
      <right style="thin">
        <color indexed="22"/>
      </right>
      <top style="thin">
        <color indexed="22"/>
      </top>
      <bottom style="thin">
        <color indexed="22"/>
      </bottom>
    </border>
    <border>
      <left style="medium"/>
      <right style="medium"/>
      <top>
        <color indexed="63"/>
      </top>
      <bottom>
        <color indexed="63"/>
      </bottom>
    </border>
    <border>
      <left style="medium"/>
      <right style="medium"/>
      <top>
        <color indexed="63"/>
      </top>
      <bottom style="thin">
        <color indexed="22"/>
      </bottom>
    </border>
    <border>
      <left style="thin">
        <color indexed="22"/>
      </left>
      <right>
        <color indexed="63"/>
      </right>
      <top style="thin">
        <color indexed="22"/>
      </top>
      <bottom style="thin">
        <color indexed="22"/>
      </bottom>
    </border>
    <border>
      <left style="medium"/>
      <right style="medium"/>
      <top style="medium"/>
      <bottom style="thin">
        <color indexed="22"/>
      </bottom>
    </border>
    <border>
      <left style="thin">
        <color indexed="22"/>
      </left>
      <right style="medium"/>
      <top style="thin"/>
      <bottom style="thin">
        <color indexed="22"/>
      </bottom>
    </border>
    <border>
      <left>
        <color indexed="63"/>
      </left>
      <right>
        <color indexed="63"/>
      </right>
      <top style="thin">
        <color indexed="22"/>
      </top>
      <bottom style="thin">
        <color indexed="22"/>
      </bottom>
    </border>
    <border>
      <left>
        <color indexed="63"/>
      </left>
      <right style="thin">
        <color indexed="22"/>
      </right>
      <top>
        <color indexed="63"/>
      </top>
      <bottom style="thin">
        <color indexed="22"/>
      </bottom>
    </border>
    <border>
      <left>
        <color indexed="63"/>
      </left>
      <right style="medium"/>
      <top style="medium"/>
      <bottom style="thin">
        <color indexed="22"/>
      </bottom>
    </border>
    <border>
      <left style="medium"/>
      <right>
        <color indexed="63"/>
      </right>
      <top style="medium"/>
      <bottom style="thin">
        <color indexed="22"/>
      </bottom>
    </border>
    <border>
      <left>
        <color indexed="63"/>
      </left>
      <right>
        <color indexed="63"/>
      </right>
      <top style="medium"/>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style="medium"/>
      <right style="medium"/>
      <top style="thin">
        <color indexed="22"/>
      </top>
      <bottom>
        <color indexed="63"/>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color indexed="63"/>
      </left>
      <right style="thin">
        <color indexed="22"/>
      </right>
      <top style="thin">
        <color indexed="22"/>
      </top>
      <bottom style="medium"/>
    </border>
    <border>
      <left>
        <color indexed="63"/>
      </left>
      <right style="thin">
        <color indexed="22"/>
      </right>
      <top>
        <color indexed="63"/>
      </top>
      <bottom>
        <color indexed="63"/>
      </bottom>
    </border>
    <border>
      <left style="thin"/>
      <right>
        <color indexed="63"/>
      </right>
      <top>
        <color indexed="63"/>
      </top>
      <bottom>
        <color indexed="63"/>
      </bottom>
    </border>
    <border>
      <left style="medium"/>
      <right style="thin"/>
      <top style="medium"/>
      <bottom>
        <color indexed="63"/>
      </bottom>
    </border>
    <border>
      <left style="thin"/>
      <right style="thin"/>
      <top style="thin"/>
      <bottom style="thin"/>
    </border>
    <border>
      <left style="thin"/>
      <right>
        <color indexed="63"/>
      </right>
      <top style="thin"/>
      <bottom style="thin"/>
    </border>
    <border>
      <left style="thin">
        <color indexed="22"/>
      </left>
      <right style="thin"/>
      <top style="thin">
        <color indexed="22"/>
      </top>
      <bottom style="thin">
        <color indexed="22"/>
      </bottom>
    </border>
    <border>
      <left style="thin">
        <color indexed="22"/>
      </left>
      <right style="thin"/>
      <top style="thin">
        <color indexed="22"/>
      </top>
      <bottom style="thin"/>
    </border>
    <border>
      <left>
        <color indexed="63"/>
      </left>
      <right>
        <color indexed="63"/>
      </right>
      <top style="thin"/>
      <bottom style="thin"/>
    </border>
    <border>
      <left style="thin"/>
      <right>
        <color indexed="63"/>
      </right>
      <top>
        <color indexed="63"/>
      </top>
      <bottom style="thin">
        <color indexed="22"/>
      </bottom>
    </border>
    <border>
      <left style="thin"/>
      <right>
        <color indexed="63"/>
      </right>
      <top style="thin">
        <color indexed="22"/>
      </top>
      <bottom style="thin">
        <color indexed="22"/>
      </bottom>
    </border>
    <border>
      <left style="thin"/>
      <right>
        <color indexed="63"/>
      </right>
      <top style="thin">
        <color indexed="22"/>
      </top>
      <bottom style="thin"/>
    </border>
    <border>
      <left style="thin"/>
      <right style="thin"/>
      <top>
        <color indexed="63"/>
      </top>
      <bottom style="thin">
        <color indexed="22"/>
      </bottom>
    </border>
    <border>
      <left style="thin"/>
      <right style="thin"/>
      <top style="thin">
        <color indexed="22"/>
      </top>
      <bottom style="thin">
        <color indexed="22"/>
      </bottom>
    </border>
    <border>
      <left style="thin"/>
      <right style="thin"/>
      <top style="thin">
        <color indexed="22"/>
      </top>
      <bottom style="thin"/>
    </border>
    <border>
      <left>
        <color indexed="63"/>
      </left>
      <right>
        <color indexed="63"/>
      </right>
      <top>
        <color indexed="63"/>
      </top>
      <bottom style="thin">
        <color indexed="22"/>
      </bottom>
    </border>
    <border>
      <left>
        <color indexed="63"/>
      </left>
      <right>
        <color indexed="63"/>
      </right>
      <top style="thin">
        <color indexed="22"/>
      </top>
      <bottom style="thin"/>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color indexed="22"/>
      </left>
      <right style="thin"/>
      <top style="thin"/>
      <bottom style="thin">
        <color indexed="22"/>
      </bottom>
    </border>
    <border>
      <left style="thin"/>
      <right style="thin">
        <color indexed="22"/>
      </right>
      <top style="thin">
        <color indexed="22"/>
      </top>
      <bottom style="thin">
        <color indexed="22"/>
      </bottom>
    </border>
    <border>
      <left style="thin">
        <color indexed="22"/>
      </left>
      <right style="thin">
        <color indexed="22"/>
      </right>
      <top style="thin">
        <color indexed="22"/>
      </top>
      <bottom style="thin"/>
    </border>
    <border>
      <left style="thin"/>
      <right>
        <color indexed="63"/>
      </right>
      <top style="thin"/>
      <bottom style="thin">
        <color indexed="22"/>
      </bottom>
    </border>
    <border>
      <left style="thin"/>
      <right style="thin"/>
      <top style="thin"/>
      <bottom style="thin">
        <color indexed="22"/>
      </bottom>
    </border>
    <border>
      <left>
        <color indexed="63"/>
      </left>
      <right>
        <color indexed="63"/>
      </right>
      <top style="thin"/>
      <bottom style="thin">
        <color indexed="22"/>
      </bottom>
    </border>
    <border>
      <left style="thin"/>
      <right>
        <color indexed="63"/>
      </right>
      <top style="thin">
        <color indexed="22"/>
      </top>
      <bottom>
        <color indexed="63"/>
      </bottom>
    </border>
    <border>
      <left style="thin"/>
      <right style="thin"/>
      <top style="thin">
        <color indexed="22"/>
      </top>
      <bottom>
        <color indexed="63"/>
      </bottom>
    </border>
    <border>
      <left>
        <color indexed="63"/>
      </left>
      <right>
        <color indexed="63"/>
      </right>
      <top style="thin">
        <color indexed="22"/>
      </top>
      <bottom>
        <color indexed="63"/>
      </bottom>
    </border>
    <border>
      <left style="thin"/>
      <right style="thin">
        <color indexed="22"/>
      </right>
      <top>
        <color indexed="63"/>
      </top>
      <bottom>
        <color indexed="63"/>
      </bottom>
    </border>
    <border>
      <left style="thin">
        <color indexed="22"/>
      </left>
      <right style="thin"/>
      <top>
        <color indexed="63"/>
      </top>
      <bottom>
        <color indexed="63"/>
      </bottom>
    </border>
    <border>
      <left style="thin"/>
      <right style="thin">
        <color indexed="22"/>
      </right>
      <top style="thin">
        <color indexed="22"/>
      </top>
      <bottom>
        <color indexed="63"/>
      </bottom>
    </border>
    <border>
      <left style="thin"/>
      <right style="thin">
        <color indexed="22"/>
      </right>
      <top style="thin">
        <color indexed="22"/>
      </top>
      <bottom style="thin"/>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style="thin">
        <color indexed="8"/>
      </left>
      <right>
        <color indexed="63"/>
      </right>
      <top style="thin"/>
      <bottom>
        <color indexed="63"/>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style="thin">
        <color indexed="8"/>
      </right>
      <top style="thin"/>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thin">
        <color indexed="22"/>
      </bottom>
    </border>
    <border>
      <left style="thin">
        <color indexed="8"/>
      </left>
      <right style="thin">
        <color indexed="8"/>
      </right>
      <top style="thin">
        <color indexed="22"/>
      </top>
      <bottom style="thin">
        <color indexed="22"/>
      </bottom>
    </border>
    <border>
      <left style="thin">
        <color indexed="8"/>
      </left>
      <right style="thin">
        <color indexed="8"/>
      </right>
      <top style="thin">
        <color indexed="22"/>
      </top>
      <bottom style="thin">
        <color indexed="8"/>
      </bottom>
    </border>
    <border>
      <left style="thin">
        <color indexed="8"/>
      </left>
      <right style="thin">
        <color indexed="22"/>
      </right>
      <top style="thin">
        <color indexed="8"/>
      </top>
      <bottom style="thin">
        <color indexed="22"/>
      </bottom>
    </border>
    <border>
      <left style="thin">
        <color indexed="22"/>
      </left>
      <right style="thin">
        <color indexed="22"/>
      </right>
      <top style="thin">
        <color indexed="8"/>
      </top>
      <bottom style="thin">
        <color indexed="22"/>
      </bottom>
    </border>
    <border>
      <left style="thin">
        <color indexed="22"/>
      </left>
      <right style="thin">
        <color indexed="8"/>
      </right>
      <top style="thin">
        <color indexed="8"/>
      </top>
      <bottom style="thin">
        <color indexed="22"/>
      </bottom>
    </border>
    <border>
      <left style="thin">
        <color indexed="8"/>
      </left>
      <right style="thin">
        <color indexed="22"/>
      </right>
      <top style="thin">
        <color indexed="22"/>
      </top>
      <bottom style="thin">
        <color indexed="22"/>
      </bottom>
    </border>
    <border>
      <left style="thin">
        <color indexed="22"/>
      </left>
      <right style="thin">
        <color indexed="8"/>
      </right>
      <top style="thin">
        <color indexed="22"/>
      </top>
      <bottom style="thin">
        <color indexed="22"/>
      </bottom>
    </border>
    <border>
      <left style="thin">
        <color indexed="8"/>
      </left>
      <right style="thin">
        <color indexed="22"/>
      </right>
      <top style="thin">
        <color indexed="22"/>
      </top>
      <bottom style="thin">
        <color indexed="8"/>
      </bottom>
    </border>
    <border>
      <left style="thin">
        <color indexed="22"/>
      </left>
      <right style="thin">
        <color indexed="22"/>
      </right>
      <top style="thin">
        <color indexed="22"/>
      </top>
      <bottom style="thin">
        <color indexed="8"/>
      </bottom>
    </border>
    <border>
      <left style="thin">
        <color indexed="22"/>
      </left>
      <right style="thin">
        <color indexed="8"/>
      </right>
      <top style="thin">
        <color indexed="22"/>
      </top>
      <bottom style="thin">
        <color indexed="8"/>
      </bottom>
    </border>
    <border>
      <left style="thin">
        <color indexed="8"/>
      </left>
      <right style="thin">
        <color indexed="22"/>
      </right>
      <top style="thin">
        <color indexed="8"/>
      </top>
      <bottom style="thin">
        <color indexed="8"/>
      </bottom>
    </border>
    <border>
      <left style="thin">
        <color indexed="22"/>
      </left>
      <right style="thin">
        <color indexed="22"/>
      </right>
      <top style="thin">
        <color indexed="8"/>
      </top>
      <bottom style="thin">
        <color indexed="8"/>
      </bottom>
    </border>
    <border>
      <left style="thin">
        <color indexed="22"/>
      </left>
      <right style="thin">
        <color indexed="8"/>
      </right>
      <top style="thin">
        <color indexed="8"/>
      </top>
      <bottom style="thin">
        <color indexed="8"/>
      </bottom>
    </border>
    <border>
      <left style="medium"/>
      <right style="thin">
        <color indexed="22"/>
      </right>
      <top style="medium"/>
      <bottom>
        <color indexed="63"/>
      </bottom>
    </border>
    <border>
      <left style="thin">
        <color indexed="22"/>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color indexed="22"/>
      </right>
      <top style="medium"/>
      <bottom style="thin">
        <color indexed="22"/>
      </bottom>
    </border>
    <border>
      <left style="thin">
        <color indexed="22"/>
      </left>
      <right style="medium"/>
      <top style="medium"/>
      <bottom style="thin">
        <color indexed="22"/>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2"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481">
    <xf numFmtId="0" fontId="0" fillId="0" borderId="0" xfId="0" applyAlignment="1">
      <alignment/>
    </xf>
    <xf numFmtId="0" fontId="1" fillId="0" borderId="0" xfId="0" applyFont="1" applyAlignment="1">
      <alignment/>
    </xf>
    <xf numFmtId="0" fontId="2" fillId="0" borderId="0" xfId="0" applyFont="1" applyBorder="1" applyAlignment="1">
      <alignment horizontal="left" vertical="top"/>
    </xf>
    <xf numFmtId="0" fontId="5" fillId="0" borderId="0" xfId="0" applyFont="1" applyFill="1" applyAlignment="1">
      <alignment/>
    </xf>
    <xf numFmtId="0" fontId="2" fillId="2" borderId="0" xfId="0" applyFont="1" applyFill="1" applyBorder="1" applyAlignment="1">
      <alignment horizontal="center" vertical="center" wrapText="1"/>
    </xf>
    <xf numFmtId="0" fontId="1" fillId="0" borderId="0" xfId="0" applyFont="1" applyFill="1" applyBorder="1" applyAlignment="1">
      <alignment/>
    </xf>
    <xf numFmtId="0" fontId="1" fillId="0" borderId="0" xfId="0" applyFont="1" applyAlignment="1">
      <alignment/>
    </xf>
    <xf numFmtId="0" fontId="1" fillId="0" borderId="0" xfId="0" applyFont="1" applyBorder="1" applyAlignment="1">
      <alignment/>
    </xf>
    <xf numFmtId="0" fontId="1" fillId="0" borderId="1" xfId="0" applyFont="1" applyBorder="1" applyAlignment="1">
      <alignment/>
    </xf>
    <xf numFmtId="49" fontId="1" fillId="0" borderId="2" xfId="0" applyNumberFormat="1" applyFont="1" applyBorder="1" applyAlignment="1">
      <alignment vertical="center" wrapText="1"/>
    </xf>
    <xf numFmtId="0" fontId="1" fillId="0" borderId="2" xfId="0" applyFont="1" applyBorder="1" applyAlignment="1">
      <alignment vertical="center" wrapText="1"/>
    </xf>
    <xf numFmtId="14" fontId="1" fillId="0" borderId="2" xfId="0" applyNumberFormat="1" applyFont="1" applyBorder="1" applyAlignment="1">
      <alignment vertical="center" wrapText="1"/>
    </xf>
    <xf numFmtId="0" fontId="1" fillId="0" borderId="2" xfId="0" applyFont="1" applyBorder="1" applyAlignment="1">
      <alignment vertical="center" wrapText="1" shrinkToFit="1"/>
    </xf>
    <xf numFmtId="0" fontId="1" fillId="0" borderId="2" xfId="0" applyFont="1" applyFill="1" applyBorder="1" applyAlignment="1">
      <alignment vertical="center" wrapText="1"/>
    </xf>
    <xf numFmtId="0" fontId="2" fillId="0" borderId="2" xfId="0" applyFont="1" applyBorder="1" applyAlignment="1">
      <alignment vertical="center" wrapText="1"/>
    </xf>
    <xf numFmtId="0" fontId="1" fillId="0" borderId="3" xfId="0" applyFont="1" applyBorder="1" applyAlignment="1">
      <alignment vertical="center" wrapText="1"/>
    </xf>
    <xf numFmtId="14" fontId="1" fillId="0" borderId="3" xfId="0" applyNumberFormat="1" applyFont="1" applyBorder="1" applyAlignment="1">
      <alignment vertical="center" wrapText="1"/>
    </xf>
    <xf numFmtId="0" fontId="0" fillId="0" borderId="0" xfId="0" applyFont="1" applyBorder="1" applyAlignment="1">
      <alignment/>
    </xf>
    <xf numFmtId="0" fontId="1" fillId="0" borderId="0" xfId="0" applyFont="1" applyBorder="1" applyAlignment="1">
      <alignment horizontal="center"/>
    </xf>
    <xf numFmtId="0" fontId="5" fillId="0" borderId="0" xfId="0" applyFont="1" applyBorder="1" applyAlignment="1">
      <alignment/>
    </xf>
    <xf numFmtId="0" fontId="2" fillId="2" borderId="4" xfId="0" applyFont="1" applyFill="1" applyBorder="1" applyAlignment="1">
      <alignment/>
    </xf>
    <xf numFmtId="0" fontId="4" fillId="0" borderId="0" xfId="0" applyFont="1" applyFill="1" applyAlignment="1">
      <alignment/>
    </xf>
    <xf numFmtId="1" fontId="1" fillId="0" borderId="0" xfId="0" applyNumberFormat="1" applyFont="1" applyBorder="1" applyAlignment="1">
      <alignment/>
    </xf>
    <xf numFmtId="1" fontId="0" fillId="0" borderId="0" xfId="0" applyNumberFormat="1" applyAlignment="1">
      <alignment/>
    </xf>
    <xf numFmtId="0" fontId="1" fillId="0" borderId="0" xfId="0" applyFont="1" applyAlignment="1">
      <alignment horizontal="left"/>
    </xf>
    <xf numFmtId="0" fontId="2" fillId="2" borderId="5" xfId="0" applyFont="1" applyFill="1" applyBorder="1" applyAlignment="1">
      <alignment/>
    </xf>
    <xf numFmtId="0" fontId="3" fillId="0" borderId="0" xfId="0" applyFont="1" applyBorder="1" applyAlignment="1">
      <alignment horizontal="right"/>
    </xf>
    <xf numFmtId="1" fontId="1" fillId="0" borderId="0" xfId="0" applyNumberFormat="1" applyFont="1" applyFill="1" applyBorder="1" applyAlignment="1">
      <alignment horizontal="center"/>
    </xf>
    <xf numFmtId="2" fontId="1" fillId="0" borderId="0" xfId="0" applyNumberFormat="1" applyFont="1" applyBorder="1" applyAlignment="1">
      <alignment horizontal="center"/>
    </xf>
    <xf numFmtId="0" fontId="2" fillId="2" borderId="4" xfId="0" applyFont="1" applyFill="1" applyBorder="1" applyAlignment="1">
      <alignment vertical="center"/>
    </xf>
    <xf numFmtId="0" fontId="2" fillId="2" borderId="6" xfId="0" applyFont="1" applyFill="1" applyBorder="1" applyAlignment="1">
      <alignment horizontal="center" vertical="center" wrapText="1"/>
    </xf>
    <xf numFmtId="0" fontId="4" fillId="2" borderId="7" xfId="0" applyFont="1" applyFill="1" applyBorder="1" applyAlignment="1">
      <alignment horizontal="center" vertical="top" wrapText="1"/>
    </xf>
    <xf numFmtId="0" fontId="1" fillId="0" borderId="8" xfId="0" applyFont="1" applyBorder="1" applyAlignment="1">
      <alignment/>
    </xf>
    <xf numFmtId="0" fontId="1" fillId="0" borderId="9" xfId="0" applyFont="1" applyBorder="1" applyAlignment="1">
      <alignment/>
    </xf>
    <xf numFmtId="3" fontId="1" fillId="0" borderId="10" xfId="0" applyNumberFormat="1" applyFont="1" applyBorder="1" applyAlignment="1">
      <alignment/>
    </xf>
    <xf numFmtId="3" fontId="4" fillId="0" borderId="10" xfId="0" applyNumberFormat="1" applyFont="1" applyBorder="1" applyAlignment="1">
      <alignment/>
    </xf>
    <xf numFmtId="1" fontId="1" fillId="0" borderId="11" xfId="0" applyNumberFormat="1" applyFont="1" applyBorder="1" applyAlignment="1">
      <alignment/>
    </xf>
    <xf numFmtId="0" fontId="1" fillId="0" borderId="12" xfId="0" applyFont="1" applyBorder="1" applyAlignment="1">
      <alignment/>
    </xf>
    <xf numFmtId="3" fontId="1" fillId="0" borderId="13" xfId="0" applyNumberFormat="1" applyFont="1" applyBorder="1" applyAlignment="1">
      <alignment/>
    </xf>
    <xf numFmtId="0" fontId="1" fillId="0" borderId="14" xfId="0" applyFont="1" applyBorder="1" applyAlignment="1">
      <alignment/>
    </xf>
    <xf numFmtId="3" fontId="1" fillId="0" borderId="0" xfId="0" applyNumberFormat="1" applyFont="1" applyBorder="1" applyAlignment="1">
      <alignment/>
    </xf>
    <xf numFmtId="181" fontId="1" fillId="0" borderId="0" xfId="0" applyNumberFormat="1" applyFont="1" applyBorder="1" applyAlignment="1">
      <alignment/>
    </xf>
    <xf numFmtId="0" fontId="1" fillId="0" borderId="0" xfId="0" applyFont="1" applyBorder="1" applyAlignment="1">
      <alignment/>
    </xf>
    <xf numFmtId="0" fontId="1" fillId="0" borderId="10" xfId="0" applyFont="1" applyBorder="1" applyAlignment="1">
      <alignment/>
    </xf>
    <xf numFmtId="0" fontId="1" fillId="0" borderId="15" xfId="0" applyFont="1" applyBorder="1" applyAlignment="1">
      <alignment horizontal="center"/>
    </xf>
    <xf numFmtId="1" fontId="1" fillId="0" borderId="15" xfId="0" applyNumberFormat="1" applyFont="1" applyBorder="1" applyAlignment="1">
      <alignment/>
    </xf>
    <xf numFmtId="1" fontId="1" fillId="0" borderId="15" xfId="0" applyNumberFormat="1" applyFont="1" applyBorder="1" applyAlignment="1">
      <alignment horizontal="right"/>
    </xf>
    <xf numFmtId="0" fontId="1" fillId="0" borderId="15" xfId="0" applyFont="1" applyBorder="1" applyAlignment="1">
      <alignment horizontal="right"/>
    </xf>
    <xf numFmtId="0" fontId="1" fillId="0" borderId="16" xfId="0" applyFont="1" applyBorder="1" applyAlignment="1">
      <alignment/>
    </xf>
    <xf numFmtId="181" fontId="1" fillId="0" borderId="15" xfId="0" applyNumberFormat="1" applyFont="1" applyBorder="1" applyAlignment="1">
      <alignment/>
    </xf>
    <xf numFmtId="0" fontId="1" fillId="0" borderId="15" xfId="0" applyFont="1" applyBorder="1" applyAlignment="1">
      <alignment/>
    </xf>
    <xf numFmtId="181" fontId="1" fillId="0" borderId="15" xfId="0" applyNumberFormat="1" applyFont="1" applyBorder="1" applyAlignment="1">
      <alignment horizontal="right"/>
    </xf>
    <xf numFmtId="1" fontId="4" fillId="0" borderId="15" xfId="0" applyNumberFormat="1" applyFont="1" applyBorder="1" applyAlignment="1">
      <alignment horizontal="right"/>
    </xf>
    <xf numFmtId="0" fontId="4" fillId="0" borderId="15" xfId="0" applyFont="1" applyBorder="1" applyAlignment="1">
      <alignment horizontal="right"/>
    </xf>
    <xf numFmtId="0" fontId="4" fillId="0" borderId="16" xfId="0" applyFont="1" applyBorder="1" applyAlignment="1">
      <alignment/>
    </xf>
    <xf numFmtId="1" fontId="1" fillId="0" borderId="16" xfId="0" applyNumberFormat="1" applyFont="1" applyBorder="1" applyAlignment="1">
      <alignment/>
    </xf>
    <xf numFmtId="0" fontId="4" fillId="0" borderId="10" xfId="0" applyFont="1" applyBorder="1" applyAlignment="1">
      <alignment/>
    </xf>
    <xf numFmtId="0" fontId="4" fillId="0" borderId="15" xfId="0" applyFont="1" applyBorder="1" applyAlignment="1">
      <alignment/>
    </xf>
    <xf numFmtId="10" fontId="1" fillId="0" borderId="15" xfId="0" applyNumberFormat="1" applyFont="1" applyBorder="1" applyAlignment="1">
      <alignment horizontal="right"/>
    </xf>
    <xf numFmtId="1" fontId="1" fillId="0" borderId="15" xfId="0" applyNumberFormat="1" applyFont="1" applyFill="1" applyBorder="1" applyAlignment="1">
      <alignment horizontal="right"/>
    </xf>
    <xf numFmtId="2" fontId="1" fillId="0" borderId="15" xfId="0" applyNumberFormat="1" applyFont="1" applyFill="1" applyBorder="1" applyAlignment="1">
      <alignment horizontal="center"/>
    </xf>
    <xf numFmtId="1" fontId="1" fillId="0" borderId="15" xfId="0" applyNumberFormat="1" applyFont="1" applyFill="1" applyBorder="1" applyAlignment="1">
      <alignment horizontal="center"/>
    </xf>
    <xf numFmtId="1" fontId="1" fillId="0" borderId="15" xfId="0" applyNumberFormat="1" applyFont="1" applyBorder="1" applyAlignment="1">
      <alignment horizontal="center"/>
    </xf>
    <xf numFmtId="2" fontId="1" fillId="0" borderId="15" xfId="0" applyNumberFormat="1" applyFont="1" applyBorder="1" applyAlignment="1">
      <alignment horizontal="center"/>
    </xf>
    <xf numFmtId="1" fontId="1" fillId="0" borderId="17" xfId="0" applyNumberFormat="1" applyFont="1" applyFill="1" applyBorder="1" applyAlignment="1">
      <alignment horizontal="right"/>
    </xf>
    <xf numFmtId="2" fontId="1" fillId="0" borderId="17" xfId="0" applyNumberFormat="1" applyFont="1" applyBorder="1" applyAlignment="1">
      <alignment horizontal="center"/>
    </xf>
    <xf numFmtId="0" fontId="1" fillId="0" borderId="18" xfId="0" applyFont="1" applyBorder="1" applyAlignment="1">
      <alignment/>
    </xf>
    <xf numFmtId="0" fontId="1" fillId="0" borderId="19" xfId="0" applyFont="1" applyBorder="1" applyAlignment="1">
      <alignment horizontal="right"/>
    </xf>
    <xf numFmtId="0" fontId="1" fillId="2" borderId="20" xfId="0" applyFont="1" applyFill="1" applyBorder="1" applyAlignment="1">
      <alignment horizontal="center" vertical="top" wrapText="1"/>
    </xf>
    <xf numFmtId="0" fontId="1" fillId="2" borderId="20" xfId="0" applyFont="1" applyFill="1" applyBorder="1" applyAlignment="1">
      <alignment horizontal="center" wrapText="1"/>
    </xf>
    <xf numFmtId="0" fontId="1" fillId="0" borderId="9" xfId="0" applyFont="1" applyFill="1" applyBorder="1" applyAlignment="1">
      <alignment/>
    </xf>
    <xf numFmtId="0" fontId="4" fillId="0" borderId="9" xfId="0" applyFont="1" applyFill="1" applyBorder="1" applyAlignment="1">
      <alignment/>
    </xf>
    <xf numFmtId="0" fontId="4" fillId="0" borderId="9" xfId="0" applyFont="1" applyBorder="1" applyAlignment="1">
      <alignment/>
    </xf>
    <xf numFmtId="49" fontId="1" fillId="0" borderId="9" xfId="0" applyNumberFormat="1" applyFont="1" applyBorder="1" applyAlignment="1">
      <alignment horizontal="left"/>
    </xf>
    <xf numFmtId="0" fontId="1" fillId="0" borderId="9" xfId="0" applyFont="1" applyBorder="1" applyAlignment="1">
      <alignment horizontal="left"/>
    </xf>
    <xf numFmtId="0" fontId="1" fillId="0" borderId="9" xfId="0" applyFont="1" applyFill="1" applyBorder="1" applyAlignment="1">
      <alignment horizontal="left"/>
    </xf>
    <xf numFmtId="0" fontId="1" fillId="0" borderId="12" xfId="0" applyFont="1" applyFill="1" applyBorder="1" applyAlignment="1">
      <alignment horizontal="left"/>
    </xf>
    <xf numFmtId="0" fontId="1" fillId="0" borderId="9" xfId="0" applyFont="1" applyBorder="1" applyAlignment="1">
      <alignment horizontal="center"/>
    </xf>
    <xf numFmtId="0" fontId="1" fillId="0" borderId="21" xfId="0" applyFont="1" applyBorder="1" applyAlignment="1">
      <alignment horizontal="center"/>
    </xf>
    <xf numFmtId="0" fontId="1" fillId="0" borderId="14" xfId="0" applyFont="1" applyBorder="1" applyAlignment="1">
      <alignment horizontal="center"/>
    </xf>
    <xf numFmtId="49" fontId="1" fillId="0" borderId="14" xfId="0" applyNumberFormat="1" applyFont="1" applyBorder="1" applyAlignment="1">
      <alignment horizontal="center"/>
    </xf>
    <xf numFmtId="0" fontId="1" fillId="0" borderId="22" xfId="0" applyFont="1" applyFill="1" applyBorder="1" applyAlignment="1">
      <alignment horizontal="center"/>
    </xf>
    <xf numFmtId="0" fontId="1" fillId="0" borderId="23" xfId="0" applyFont="1" applyBorder="1" applyAlignment="1">
      <alignment/>
    </xf>
    <xf numFmtId="0" fontId="1" fillId="0" borderId="11" xfId="0" applyFont="1" applyBorder="1" applyAlignment="1">
      <alignment/>
    </xf>
    <xf numFmtId="0" fontId="4" fillId="0" borderId="11" xfId="0" applyFont="1" applyBorder="1" applyAlignment="1">
      <alignment/>
    </xf>
    <xf numFmtId="0" fontId="1" fillId="0" borderId="24" xfId="0" applyFont="1" applyBorder="1" applyAlignment="1">
      <alignment/>
    </xf>
    <xf numFmtId="0" fontId="1" fillId="2" borderId="25" xfId="0" applyFont="1" applyFill="1" applyBorder="1" applyAlignment="1">
      <alignment horizontal="center" vertical="top" wrapText="1"/>
    </xf>
    <xf numFmtId="0" fontId="1" fillId="2" borderId="26" xfId="0" applyFont="1" applyFill="1" applyBorder="1" applyAlignment="1">
      <alignment horizontal="center" wrapText="1"/>
    </xf>
    <xf numFmtId="1" fontId="1" fillId="0" borderId="27" xfId="0" applyNumberFormat="1" applyFont="1" applyBorder="1" applyAlignment="1">
      <alignment/>
    </xf>
    <xf numFmtId="0" fontId="1" fillId="0" borderId="28" xfId="0" applyFont="1" applyBorder="1" applyAlignment="1">
      <alignment horizontal="right"/>
    </xf>
    <xf numFmtId="1" fontId="1" fillId="0" borderId="10" xfId="0" applyNumberFormat="1" applyFont="1" applyBorder="1" applyAlignment="1">
      <alignment/>
    </xf>
    <xf numFmtId="0" fontId="1" fillId="0" borderId="16" xfId="0" applyFont="1" applyBorder="1" applyAlignment="1">
      <alignment horizontal="right"/>
    </xf>
    <xf numFmtId="1" fontId="4" fillId="0" borderId="10" xfId="0" applyNumberFormat="1" applyFont="1" applyBorder="1" applyAlignment="1">
      <alignment horizontal="right"/>
    </xf>
    <xf numFmtId="0" fontId="4" fillId="0" borderId="16" xfId="0" applyFont="1" applyBorder="1" applyAlignment="1">
      <alignment horizontal="right"/>
    </xf>
    <xf numFmtId="1" fontId="1" fillId="0" borderId="10" xfId="0" applyNumberFormat="1" applyFont="1" applyBorder="1" applyAlignment="1">
      <alignment horizontal="right"/>
    </xf>
    <xf numFmtId="1" fontId="1" fillId="0" borderId="16" xfId="0" applyNumberFormat="1" applyFont="1" applyBorder="1" applyAlignment="1">
      <alignment horizontal="right"/>
    </xf>
    <xf numFmtId="1" fontId="1" fillId="0" borderId="10" xfId="0" applyNumberFormat="1" applyFont="1" applyFill="1" applyBorder="1" applyAlignment="1">
      <alignment horizontal="right"/>
    </xf>
    <xf numFmtId="2" fontId="1" fillId="0" borderId="16" xfId="0" applyNumberFormat="1" applyFont="1" applyFill="1" applyBorder="1" applyAlignment="1">
      <alignment horizontal="center"/>
    </xf>
    <xf numFmtId="1" fontId="1" fillId="0" borderId="16" xfId="0" applyNumberFormat="1" applyFont="1" applyFill="1" applyBorder="1" applyAlignment="1">
      <alignment horizontal="center"/>
    </xf>
    <xf numFmtId="1" fontId="1" fillId="0" borderId="16" xfId="0" applyNumberFormat="1" applyFont="1" applyBorder="1" applyAlignment="1">
      <alignment horizontal="center"/>
    </xf>
    <xf numFmtId="2" fontId="1" fillId="0" borderId="16" xfId="0" applyNumberFormat="1" applyFont="1" applyBorder="1" applyAlignment="1">
      <alignment horizontal="center"/>
    </xf>
    <xf numFmtId="2" fontId="1" fillId="0" borderId="18" xfId="0" applyNumberFormat="1" applyFont="1" applyBorder="1" applyAlignment="1">
      <alignment horizontal="center"/>
    </xf>
    <xf numFmtId="181" fontId="1" fillId="0" borderId="29" xfId="0" applyNumberFormat="1" applyFont="1" applyBorder="1" applyAlignment="1">
      <alignment horizontal="right"/>
    </xf>
    <xf numFmtId="0" fontId="1" fillId="2" borderId="26" xfId="0" applyFont="1" applyFill="1" applyBorder="1" applyAlignment="1">
      <alignment horizontal="center" vertical="top" wrapText="1"/>
    </xf>
    <xf numFmtId="1" fontId="1" fillId="0" borderId="28" xfId="0" applyNumberFormat="1" applyFont="1" applyBorder="1" applyAlignment="1">
      <alignment/>
    </xf>
    <xf numFmtId="181" fontId="1" fillId="0" borderId="16" xfId="0" applyNumberFormat="1" applyFont="1" applyBorder="1" applyAlignment="1">
      <alignment/>
    </xf>
    <xf numFmtId="0" fontId="0" fillId="0" borderId="16" xfId="0" applyBorder="1" applyAlignment="1">
      <alignment/>
    </xf>
    <xf numFmtId="181" fontId="1" fillId="0" borderId="16" xfId="0" applyNumberFormat="1" applyFont="1" applyBorder="1" applyAlignment="1">
      <alignment horizontal="right"/>
    </xf>
    <xf numFmtId="1" fontId="1" fillId="0" borderId="16" xfId="0" applyNumberFormat="1" applyFont="1" applyFill="1" applyBorder="1" applyAlignment="1">
      <alignment horizontal="right"/>
    </xf>
    <xf numFmtId="0" fontId="1" fillId="0" borderId="29" xfId="0" applyFont="1" applyBorder="1" applyAlignment="1">
      <alignment/>
    </xf>
    <xf numFmtId="181" fontId="1" fillId="0" borderId="29" xfId="0" applyNumberFormat="1" applyFont="1" applyBorder="1" applyAlignment="1">
      <alignment/>
    </xf>
    <xf numFmtId="0" fontId="1" fillId="0" borderId="27" xfId="0" applyFont="1" applyBorder="1" applyAlignment="1">
      <alignment horizontal="right"/>
    </xf>
    <xf numFmtId="0" fontId="1" fillId="0" borderId="10" xfId="0" applyFont="1" applyBorder="1" applyAlignment="1">
      <alignment horizontal="right"/>
    </xf>
    <xf numFmtId="0" fontId="4" fillId="0" borderId="10" xfId="0" applyFont="1" applyBorder="1" applyAlignment="1">
      <alignment horizontal="right"/>
    </xf>
    <xf numFmtId="181" fontId="1" fillId="0" borderId="10" xfId="0" applyNumberFormat="1" applyFont="1" applyBorder="1" applyAlignment="1">
      <alignment horizontal="right"/>
    </xf>
    <xf numFmtId="1" fontId="1" fillId="0" borderId="13" xfId="0" applyNumberFormat="1" applyFont="1" applyFill="1" applyBorder="1" applyAlignment="1">
      <alignment horizontal="right"/>
    </xf>
    <xf numFmtId="1" fontId="1" fillId="0" borderId="18" xfId="0" applyNumberFormat="1" applyFont="1" applyFill="1" applyBorder="1" applyAlignment="1">
      <alignment horizontal="right"/>
    </xf>
    <xf numFmtId="0" fontId="1" fillId="2" borderId="30" xfId="0" applyFont="1" applyFill="1" applyBorder="1" applyAlignment="1">
      <alignment horizontal="center" vertical="top" wrapText="1"/>
    </xf>
    <xf numFmtId="0" fontId="1" fillId="0" borderId="31" xfId="0" applyFont="1" applyBorder="1" applyAlignment="1">
      <alignment/>
    </xf>
    <xf numFmtId="1" fontId="1" fillId="0" borderId="9" xfId="0" applyNumberFormat="1" applyFont="1" applyBorder="1" applyAlignment="1">
      <alignment/>
    </xf>
    <xf numFmtId="0" fontId="1" fillId="3" borderId="9" xfId="0" applyFont="1" applyFill="1" applyBorder="1" applyAlignment="1">
      <alignment horizontal="right"/>
    </xf>
    <xf numFmtId="0" fontId="4" fillId="0" borderId="9" xfId="0" applyFont="1" applyBorder="1" applyAlignment="1">
      <alignment horizontal="right"/>
    </xf>
    <xf numFmtId="1" fontId="1" fillId="0" borderId="9" xfId="0" applyNumberFormat="1" applyFont="1" applyBorder="1" applyAlignment="1">
      <alignment horizontal="right"/>
    </xf>
    <xf numFmtId="181" fontId="1" fillId="0" borderId="9" xfId="0" applyNumberFormat="1" applyFont="1" applyBorder="1" applyAlignment="1">
      <alignment/>
    </xf>
    <xf numFmtId="0" fontId="1" fillId="0" borderId="9" xfId="0" applyFont="1" applyBorder="1" applyAlignment="1">
      <alignment horizontal="right"/>
    </xf>
    <xf numFmtId="1" fontId="1" fillId="0" borderId="9" xfId="0" applyNumberFormat="1" applyFont="1" applyFill="1" applyBorder="1" applyAlignment="1">
      <alignment horizontal="right"/>
    </xf>
    <xf numFmtId="1" fontId="1" fillId="0" borderId="12" xfId="0" applyNumberFormat="1" applyFont="1" applyFill="1" applyBorder="1" applyAlignment="1">
      <alignment horizontal="right"/>
    </xf>
    <xf numFmtId="2" fontId="1" fillId="0" borderId="16" xfId="0" applyNumberFormat="1" applyFont="1" applyBorder="1" applyAlignment="1">
      <alignment horizontal="right"/>
    </xf>
    <xf numFmtId="0" fontId="1" fillId="3" borderId="10" xfId="0" applyFont="1" applyFill="1" applyBorder="1" applyAlignment="1">
      <alignment horizontal="right"/>
    </xf>
    <xf numFmtId="1" fontId="1" fillId="3" borderId="10" xfId="0" applyNumberFormat="1" applyFont="1" applyFill="1" applyBorder="1" applyAlignment="1">
      <alignment horizontal="right"/>
    </xf>
    <xf numFmtId="1" fontId="1" fillId="3" borderId="16" xfId="0" applyNumberFormat="1" applyFont="1" applyFill="1" applyBorder="1" applyAlignment="1">
      <alignment horizontal="right"/>
    </xf>
    <xf numFmtId="0" fontId="1" fillId="3" borderId="16" xfId="0" applyFont="1" applyFill="1" applyBorder="1" applyAlignment="1">
      <alignment horizontal="right"/>
    </xf>
    <xf numFmtId="0" fontId="3" fillId="2" borderId="30" xfId="0" applyFont="1" applyFill="1" applyBorder="1" applyAlignment="1">
      <alignment horizontal="center" vertical="top" wrapText="1"/>
    </xf>
    <xf numFmtId="0" fontId="1" fillId="2" borderId="7" xfId="0" applyFont="1" applyFill="1" applyBorder="1" applyAlignment="1">
      <alignment horizontal="center" wrapText="1"/>
    </xf>
    <xf numFmtId="0" fontId="2" fillId="2" borderId="4" xfId="0" applyFont="1" applyFill="1" applyBorder="1" applyAlignment="1">
      <alignment/>
    </xf>
    <xf numFmtId="3" fontId="1" fillId="0" borderId="15" xfId="0" applyNumberFormat="1" applyFont="1" applyFill="1" applyBorder="1" applyAlignment="1">
      <alignment/>
    </xf>
    <xf numFmtId="3" fontId="1" fillId="0" borderId="15" xfId="0" applyNumberFormat="1" applyFont="1" applyBorder="1" applyAlignment="1">
      <alignment/>
    </xf>
    <xf numFmtId="3" fontId="1" fillId="0" borderId="15" xfId="15" applyNumberFormat="1" applyFont="1" applyBorder="1" applyAlignment="1">
      <alignment horizontal="right"/>
    </xf>
    <xf numFmtId="0" fontId="0" fillId="0" borderId="15" xfId="0" applyBorder="1" applyAlignment="1">
      <alignment/>
    </xf>
    <xf numFmtId="3" fontId="4" fillId="0" borderId="15" xfId="0" applyNumberFormat="1" applyFont="1" applyBorder="1" applyAlignment="1">
      <alignment/>
    </xf>
    <xf numFmtId="3" fontId="1" fillId="0" borderId="15" xfId="0" applyNumberFormat="1" applyFont="1" applyBorder="1" applyAlignment="1">
      <alignment horizontal="right"/>
    </xf>
    <xf numFmtId="0" fontId="0" fillId="0" borderId="0" xfId="0" applyFont="1" applyAlignment="1">
      <alignment/>
    </xf>
    <xf numFmtId="3" fontId="1" fillId="0" borderId="15" xfId="0" applyNumberFormat="1" applyFont="1" applyBorder="1" applyAlignment="1">
      <alignment horizontal="right" vertical="center"/>
    </xf>
    <xf numFmtId="181" fontId="4" fillId="0" borderId="15" xfId="0" applyNumberFormat="1" applyFont="1" applyBorder="1" applyAlignment="1">
      <alignment/>
    </xf>
    <xf numFmtId="1" fontId="1" fillId="0" borderId="15" xfId="0" applyNumberFormat="1" applyFont="1" applyFill="1" applyBorder="1" applyAlignment="1">
      <alignment horizontal="right"/>
    </xf>
    <xf numFmtId="0" fontId="1" fillId="3" borderId="15" xfId="0" applyFont="1" applyFill="1" applyBorder="1" applyAlignment="1">
      <alignment/>
    </xf>
    <xf numFmtId="0" fontId="1" fillId="0" borderId="32" xfId="0" applyFont="1" applyBorder="1" applyAlignment="1">
      <alignment/>
    </xf>
    <xf numFmtId="0" fontId="3" fillId="2" borderId="10" xfId="0" applyFont="1" applyFill="1" applyBorder="1" applyAlignment="1">
      <alignment horizontal="center" vertical="top" wrapText="1"/>
    </xf>
    <xf numFmtId="3" fontId="1" fillId="0" borderId="10" xfId="0" applyNumberFormat="1" applyFont="1" applyFill="1" applyBorder="1" applyAlignment="1">
      <alignment/>
    </xf>
    <xf numFmtId="1" fontId="1" fillId="0" borderId="16" xfId="0" applyNumberFormat="1" applyFont="1" applyFill="1" applyBorder="1" applyAlignment="1">
      <alignment/>
    </xf>
    <xf numFmtId="0" fontId="1" fillId="3" borderId="10" xfId="0" applyFont="1" applyFill="1" applyBorder="1" applyAlignment="1">
      <alignment/>
    </xf>
    <xf numFmtId="2" fontId="1" fillId="0" borderId="16" xfId="0" applyNumberFormat="1" applyFont="1" applyFill="1" applyBorder="1" applyAlignment="1">
      <alignment/>
    </xf>
    <xf numFmtId="3" fontId="1" fillId="0" borderId="10" xfId="0" applyNumberFormat="1" applyFont="1" applyBorder="1" applyAlignment="1">
      <alignment horizontal="right"/>
    </xf>
    <xf numFmtId="1" fontId="1" fillId="0" borderId="16" xfId="0" applyNumberFormat="1" applyFont="1" applyFill="1" applyBorder="1" applyAlignment="1">
      <alignment horizontal="right"/>
    </xf>
    <xf numFmtId="3" fontId="1" fillId="0" borderId="10" xfId="0" applyNumberFormat="1" applyFont="1" applyBorder="1" applyAlignment="1">
      <alignment horizontal="right" vertical="center"/>
    </xf>
    <xf numFmtId="1" fontId="4" fillId="0" borderId="16" xfId="0" applyNumberFormat="1" applyFont="1" applyBorder="1" applyAlignment="1">
      <alignment horizontal="right"/>
    </xf>
    <xf numFmtId="3" fontId="1" fillId="0" borderId="17" xfId="0" applyNumberFormat="1" applyFont="1" applyBorder="1" applyAlignment="1">
      <alignment/>
    </xf>
    <xf numFmtId="1" fontId="1" fillId="0" borderId="18" xfId="0" applyNumberFormat="1" applyFont="1" applyBorder="1" applyAlignment="1">
      <alignment horizontal="right"/>
    </xf>
    <xf numFmtId="0" fontId="2" fillId="2" borderId="33" xfId="0" applyFont="1" applyFill="1" applyBorder="1" applyAlignment="1">
      <alignment horizontal="center" vertical="top"/>
    </xf>
    <xf numFmtId="0" fontId="3" fillId="2" borderId="27" xfId="0" applyFont="1" applyFill="1" applyBorder="1" applyAlignment="1">
      <alignment horizontal="center" vertical="top" wrapText="1"/>
    </xf>
    <xf numFmtId="0" fontId="3" fillId="2" borderId="19" xfId="0" applyFont="1" applyFill="1" applyBorder="1" applyAlignment="1">
      <alignment horizontal="center" vertical="top" wrapText="1"/>
    </xf>
    <xf numFmtId="0" fontId="4" fillId="2" borderId="28" xfId="0" applyFont="1" applyFill="1" applyBorder="1" applyAlignment="1">
      <alignment horizontal="center" vertical="top" wrapText="1"/>
    </xf>
    <xf numFmtId="0" fontId="1" fillId="0" borderId="16" xfId="0" applyFont="1" applyFill="1" applyBorder="1" applyAlignment="1">
      <alignment/>
    </xf>
    <xf numFmtId="3" fontId="1" fillId="0" borderId="16" xfId="0" applyNumberFormat="1" applyFont="1" applyBorder="1" applyAlignment="1">
      <alignment/>
    </xf>
    <xf numFmtId="3" fontId="4" fillId="0" borderId="16" xfId="0" applyNumberFormat="1" applyFont="1" applyBorder="1" applyAlignment="1">
      <alignment/>
    </xf>
    <xf numFmtId="1" fontId="1" fillId="0" borderId="18" xfId="0" applyNumberFormat="1" applyFont="1" applyBorder="1" applyAlignment="1">
      <alignment/>
    </xf>
    <xf numFmtId="3" fontId="1" fillId="3" borderId="10" xfId="0" applyNumberFormat="1" applyFont="1" applyFill="1" applyBorder="1" applyAlignment="1">
      <alignment/>
    </xf>
    <xf numFmtId="3" fontId="1" fillId="3" borderId="15" xfId="0" applyNumberFormat="1" applyFont="1" applyFill="1" applyBorder="1" applyAlignment="1">
      <alignment/>
    </xf>
    <xf numFmtId="3" fontId="4" fillId="0" borderId="15" xfId="0" applyNumberFormat="1" applyFont="1" applyBorder="1" applyAlignment="1">
      <alignment horizontal="right"/>
    </xf>
    <xf numFmtId="3" fontId="4" fillId="0" borderId="10" xfId="0" applyNumberFormat="1" applyFont="1" applyBorder="1" applyAlignment="1">
      <alignment horizontal="right"/>
    </xf>
    <xf numFmtId="3" fontId="1" fillId="0" borderId="13" xfId="0" applyNumberFormat="1" applyFont="1" applyBorder="1" applyAlignment="1">
      <alignment horizontal="right"/>
    </xf>
    <xf numFmtId="3" fontId="1" fillId="0" borderId="17" xfId="0" applyNumberFormat="1" applyFont="1" applyBorder="1" applyAlignment="1">
      <alignment horizontal="right"/>
    </xf>
    <xf numFmtId="3" fontId="1" fillId="0" borderId="18" xfId="0" applyNumberFormat="1" applyFont="1" applyBorder="1" applyAlignment="1">
      <alignment/>
    </xf>
    <xf numFmtId="3" fontId="1" fillId="0" borderId="10" xfId="0" applyNumberFormat="1" applyFont="1" applyFill="1" applyBorder="1" applyAlignment="1">
      <alignment horizontal="right"/>
    </xf>
    <xf numFmtId="3" fontId="1" fillId="0" borderId="15" xfId="0" applyNumberFormat="1" applyFont="1" applyFill="1" applyBorder="1" applyAlignment="1">
      <alignment horizontal="right"/>
    </xf>
    <xf numFmtId="0" fontId="1" fillId="0" borderId="15" xfId="0" applyFont="1" applyFill="1" applyBorder="1" applyAlignment="1">
      <alignment horizontal="right"/>
    </xf>
    <xf numFmtId="3" fontId="1" fillId="3" borderId="10" xfId="0" applyNumberFormat="1" applyFont="1" applyFill="1" applyBorder="1" applyAlignment="1">
      <alignment horizontal="right"/>
    </xf>
    <xf numFmtId="3" fontId="1" fillId="3" borderId="15" xfId="0" applyNumberFormat="1" applyFont="1" applyFill="1" applyBorder="1" applyAlignment="1">
      <alignment horizontal="right"/>
    </xf>
    <xf numFmtId="181" fontId="4" fillId="0" borderId="16" xfId="0" applyNumberFormat="1" applyFont="1" applyBorder="1" applyAlignment="1">
      <alignment/>
    </xf>
    <xf numFmtId="1" fontId="4" fillId="0" borderId="16" xfId="0" applyNumberFormat="1" applyFont="1" applyBorder="1" applyAlignment="1">
      <alignment/>
    </xf>
    <xf numFmtId="0" fontId="2" fillId="2" borderId="27" xfId="0" applyFont="1" applyFill="1" applyBorder="1" applyAlignment="1">
      <alignment horizontal="center" vertical="top" wrapText="1"/>
    </xf>
    <xf numFmtId="3" fontId="1" fillId="0" borderId="34" xfId="0" applyNumberFormat="1" applyFont="1" applyFill="1" applyBorder="1" applyAlignment="1">
      <alignment/>
    </xf>
    <xf numFmtId="3" fontId="1" fillId="0" borderId="16" xfId="0" applyNumberFormat="1" applyFont="1" applyFill="1" applyBorder="1" applyAlignment="1">
      <alignment/>
    </xf>
    <xf numFmtId="0" fontId="1" fillId="0" borderId="0" xfId="0" applyFont="1" applyFill="1" applyBorder="1" applyAlignment="1">
      <alignment/>
    </xf>
    <xf numFmtId="0" fontId="1" fillId="0" borderId="0" xfId="0" applyFont="1" applyAlignment="1">
      <alignment wrapText="1"/>
    </xf>
    <xf numFmtId="0" fontId="1" fillId="0" borderId="0" xfId="0" applyFont="1" applyAlignment="1">
      <alignment horizontal="left" vertical="top"/>
    </xf>
    <xf numFmtId="0" fontId="1" fillId="0" borderId="0" xfId="0" applyFont="1" applyFill="1" applyAlignment="1">
      <alignment horizontal="left" vertical="top"/>
    </xf>
    <xf numFmtId="0" fontId="3" fillId="2" borderId="16" xfId="0" applyFont="1" applyFill="1" applyBorder="1" applyAlignment="1">
      <alignment horizontal="center" vertical="top" wrapText="1"/>
    </xf>
    <xf numFmtId="0" fontId="1" fillId="0" borderId="10" xfId="0" applyFont="1" applyBorder="1" applyAlignment="1">
      <alignment/>
    </xf>
    <xf numFmtId="0" fontId="1" fillId="0" borderId="16" xfId="0" applyFont="1" applyBorder="1" applyAlignment="1">
      <alignment/>
    </xf>
    <xf numFmtId="0" fontId="1" fillId="0" borderId="10" xfId="0" applyFont="1" applyBorder="1" applyAlignment="1">
      <alignment vertical="top"/>
    </xf>
    <xf numFmtId="0" fontId="1" fillId="0" borderId="16" xfId="0" applyFont="1" applyBorder="1" applyAlignment="1">
      <alignment vertical="top"/>
    </xf>
    <xf numFmtId="0" fontId="1" fillId="0" borderId="18" xfId="0" applyFont="1" applyBorder="1" applyAlignment="1">
      <alignment/>
    </xf>
    <xf numFmtId="0" fontId="1" fillId="0" borderId="35" xfId="0" applyFont="1" applyBorder="1" applyAlignment="1">
      <alignment horizontal="left" vertical="top"/>
    </xf>
    <xf numFmtId="0" fontId="1" fillId="0" borderId="35" xfId="0" applyFont="1" applyFill="1" applyBorder="1" applyAlignment="1">
      <alignment horizontal="left" vertical="top"/>
    </xf>
    <xf numFmtId="0" fontId="2" fillId="2" borderId="33" xfId="0" applyFont="1" applyFill="1" applyBorder="1" applyAlignment="1">
      <alignment horizontal="center" vertical="top" wrapText="1"/>
    </xf>
    <xf numFmtId="0" fontId="1" fillId="0" borderId="9" xfId="0" applyFont="1" applyBorder="1" applyAlignment="1">
      <alignment horizontal="left" wrapText="1"/>
    </xf>
    <xf numFmtId="0" fontId="1" fillId="0" borderId="9" xfId="0" applyFont="1" applyBorder="1" applyAlignment="1">
      <alignment/>
    </xf>
    <xf numFmtId="0" fontId="1" fillId="0" borderId="9" xfId="0" applyFont="1" applyBorder="1" applyAlignment="1">
      <alignment vertical="top"/>
    </xf>
    <xf numFmtId="0" fontId="1" fillId="0" borderId="12" xfId="0" applyFont="1" applyBorder="1" applyAlignment="1">
      <alignment/>
    </xf>
    <xf numFmtId="0" fontId="1" fillId="0" borderId="10" xfId="0" applyFont="1" applyBorder="1" applyAlignment="1">
      <alignment vertical="top" wrapText="1"/>
    </xf>
    <xf numFmtId="0" fontId="1" fillId="0" borderId="16" xfId="0" applyFont="1" applyBorder="1" applyAlignment="1">
      <alignment vertical="top" wrapText="1"/>
    </xf>
    <xf numFmtId="0" fontId="1" fillId="0" borderId="9" xfId="0" applyFont="1" applyBorder="1" applyAlignment="1">
      <alignment wrapText="1"/>
    </xf>
    <xf numFmtId="0" fontId="1" fillId="0" borderId="9" xfId="0" applyFont="1" applyBorder="1" applyAlignment="1">
      <alignment vertical="top" wrapText="1"/>
    </xf>
    <xf numFmtId="0" fontId="3" fillId="2" borderId="33" xfId="0" applyFont="1" applyFill="1" applyBorder="1" applyAlignment="1">
      <alignment horizontal="center" vertical="top" wrapText="1"/>
    </xf>
    <xf numFmtId="0" fontId="1" fillId="0" borderId="33" xfId="0" applyFont="1" applyBorder="1" applyAlignment="1">
      <alignment/>
    </xf>
    <xf numFmtId="0" fontId="1" fillId="0" borderId="10" xfId="0" applyFont="1" applyBorder="1" applyAlignment="1" quotePrefix="1">
      <alignment vertical="top" wrapText="1"/>
    </xf>
    <xf numFmtId="9" fontId="1" fillId="0" borderId="10" xfId="21" applyFont="1" applyBorder="1" applyAlignment="1">
      <alignment vertical="top" wrapText="1"/>
    </xf>
    <xf numFmtId="0" fontId="11" fillId="0" borderId="16" xfId="20" applyFont="1" applyBorder="1" applyAlignment="1">
      <alignment vertical="top" wrapText="1"/>
    </xf>
    <xf numFmtId="0" fontId="11" fillId="0" borderId="10" xfId="20" applyFont="1" applyBorder="1" applyAlignment="1">
      <alignment vertical="top" wrapText="1"/>
    </xf>
    <xf numFmtId="0" fontId="11" fillId="0" borderId="9" xfId="20" applyFont="1" applyBorder="1" applyAlignment="1">
      <alignment vertical="top" wrapText="1"/>
    </xf>
    <xf numFmtId="0" fontId="1" fillId="0" borderId="16" xfId="0" applyFont="1" applyFill="1" applyBorder="1" applyAlignment="1">
      <alignment vertical="top" wrapText="1"/>
    </xf>
    <xf numFmtId="0" fontId="4" fillId="0" borderId="16" xfId="0" applyFont="1" applyBorder="1" applyAlignment="1">
      <alignment vertical="top" wrapText="1"/>
    </xf>
    <xf numFmtId="0" fontId="1" fillId="0" borderId="13" xfId="0" applyFont="1" applyBorder="1" applyAlignment="1">
      <alignment vertical="top" wrapText="1"/>
    </xf>
    <xf numFmtId="0" fontId="1" fillId="0" borderId="18" xfId="0" applyFont="1" applyBorder="1" applyAlignment="1">
      <alignment vertical="top" wrapText="1"/>
    </xf>
    <xf numFmtId="0" fontId="1" fillId="0" borderId="12" xfId="0" applyFont="1" applyBorder="1" applyAlignment="1">
      <alignment vertical="top" wrapText="1"/>
    </xf>
    <xf numFmtId="0" fontId="5" fillId="0" borderId="0" xfId="0" applyFont="1" applyBorder="1" applyAlignment="1">
      <alignment/>
    </xf>
    <xf numFmtId="0" fontId="1" fillId="0" borderId="0" xfId="0" applyFont="1" applyFill="1" applyBorder="1" applyAlignment="1">
      <alignment horizontal="justify"/>
    </xf>
    <xf numFmtId="180" fontId="1" fillId="0" borderId="15" xfId="0" applyNumberFormat="1" applyFont="1" applyBorder="1" applyAlignment="1">
      <alignment horizontal="center"/>
    </xf>
    <xf numFmtId="9" fontId="1" fillId="0" borderId="15" xfId="0" applyNumberFormat="1" applyFont="1" applyBorder="1" applyAlignment="1">
      <alignment/>
    </xf>
    <xf numFmtId="0" fontId="1" fillId="0" borderId="29" xfId="0" applyFont="1" applyBorder="1" applyAlignment="1">
      <alignment horizontal="left"/>
    </xf>
    <xf numFmtId="181" fontId="1" fillId="0" borderId="19" xfId="0" applyNumberFormat="1" applyFont="1" applyBorder="1" applyAlignment="1">
      <alignment/>
    </xf>
    <xf numFmtId="2" fontId="1" fillId="0" borderId="29" xfId="0" applyNumberFormat="1" applyFont="1" applyBorder="1" applyAlignment="1">
      <alignment horizontal="right"/>
    </xf>
    <xf numFmtId="0" fontId="1" fillId="0" borderId="31" xfId="0" applyFont="1" applyBorder="1" applyAlignment="1">
      <alignment horizontal="left"/>
    </xf>
    <xf numFmtId="0" fontId="1" fillId="0" borderId="9" xfId="0" applyFont="1" applyBorder="1" applyAlignment="1">
      <alignment horizontal="left"/>
    </xf>
    <xf numFmtId="0" fontId="1" fillId="0" borderId="12" xfId="0" applyFont="1" applyBorder="1" applyAlignment="1">
      <alignment horizontal="left"/>
    </xf>
    <xf numFmtId="0" fontId="1" fillId="0" borderId="31" xfId="0" applyFont="1" applyBorder="1" applyAlignment="1">
      <alignment horizontal="right"/>
    </xf>
    <xf numFmtId="0" fontId="1" fillId="0" borderId="12" xfId="0" applyFont="1" applyBorder="1" applyAlignment="1">
      <alignment horizontal="right"/>
    </xf>
    <xf numFmtId="181" fontId="1" fillId="0" borderId="36" xfId="0" applyNumberFormat="1" applyFont="1" applyBorder="1" applyAlignment="1">
      <alignment/>
    </xf>
    <xf numFmtId="187" fontId="1" fillId="0" borderId="16" xfId="0" applyNumberFormat="1" applyFont="1" applyBorder="1" applyAlignment="1">
      <alignment/>
    </xf>
    <xf numFmtId="0" fontId="1" fillId="0" borderId="10" xfId="0" applyFont="1" applyBorder="1" applyAlignment="1">
      <alignment horizontal="left"/>
    </xf>
    <xf numFmtId="0" fontId="1" fillId="0" borderId="13" xfId="0" applyFont="1" applyBorder="1" applyAlignment="1">
      <alignment horizontal="left"/>
    </xf>
    <xf numFmtId="0" fontId="2" fillId="2" borderId="20" xfId="0" applyFont="1" applyFill="1" applyBorder="1" applyAlignment="1">
      <alignment horizontal="center" wrapText="1"/>
    </xf>
    <xf numFmtId="0" fontId="2" fillId="2" borderId="4" xfId="0" applyFont="1" applyFill="1" applyBorder="1" applyAlignment="1">
      <alignment horizontal="center" vertical="center"/>
    </xf>
    <xf numFmtId="0" fontId="1" fillId="0" borderId="9" xfId="0" applyFont="1" applyFill="1" applyBorder="1" applyAlignment="1">
      <alignment wrapText="1"/>
    </xf>
    <xf numFmtId="0" fontId="1" fillId="0" borderId="9" xfId="0" applyFont="1" applyBorder="1" applyAlignment="1">
      <alignment horizontal="center" wrapText="1"/>
    </xf>
    <xf numFmtId="0" fontId="13" fillId="0" borderId="0" xfId="0" applyFont="1" applyBorder="1" applyAlignment="1">
      <alignment/>
    </xf>
    <xf numFmtId="0" fontId="1" fillId="2" borderId="19" xfId="0" applyFont="1" applyFill="1" applyBorder="1" applyAlignment="1">
      <alignment wrapText="1"/>
    </xf>
    <xf numFmtId="1" fontId="1" fillId="0" borderId="15" xfId="0" applyNumberFormat="1" applyFont="1" applyFill="1" applyBorder="1" applyAlignment="1">
      <alignment horizontal="center"/>
    </xf>
    <xf numFmtId="0" fontId="2" fillId="2" borderId="33" xfId="0" applyFont="1" applyFill="1" applyBorder="1" applyAlignment="1">
      <alignment vertical="center"/>
    </xf>
    <xf numFmtId="0" fontId="1" fillId="0" borderId="9" xfId="0" applyFont="1" applyFill="1" applyBorder="1" applyAlignment="1">
      <alignment horizontal="left"/>
    </xf>
    <xf numFmtId="49" fontId="1" fillId="0" borderId="9" xfId="0" applyNumberFormat="1" applyFont="1" applyFill="1" applyBorder="1" applyAlignment="1">
      <alignment horizontal="left"/>
    </xf>
    <xf numFmtId="0" fontId="1" fillId="0" borderId="12" xfId="0" applyFont="1" applyFill="1" applyBorder="1" applyAlignment="1">
      <alignment horizontal="left"/>
    </xf>
    <xf numFmtId="0" fontId="0" fillId="0" borderId="0" xfId="0" applyFont="1" applyBorder="1" applyAlignment="1">
      <alignment/>
    </xf>
    <xf numFmtId="0" fontId="1" fillId="4" borderId="15" xfId="0" applyFont="1" applyFill="1" applyBorder="1" applyAlignment="1">
      <alignment horizontal="right"/>
    </xf>
    <xf numFmtId="181" fontId="1" fillId="0" borderId="15" xfId="0" applyNumberFormat="1" applyFont="1" applyFill="1" applyBorder="1" applyAlignment="1">
      <alignment horizontal="right"/>
    </xf>
    <xf numFmtId="1" fontId="1" fillId="0" borderId="17" xfId="0" applyNumberFormat="1" applyFont="1" applyFill="1" applyBorder="1" applyAlignment="1">
      <alignment horizontal="right"/>
    </xf>
    <xf numFmtId="0" fontId="0" fillId="0" borderId="17" xfId="0" applyBorder="1" applyAlignment="1">
      <alignment/>
    </xf>
    <xf numFmtId="0" fontId="1" fillId="2" borderId="19" xfId="0" applyFont="1" applyFill="1" applyBorder="1" applyAlignment="1">
      <alignment vertical="center" wrapText="1"/>
    </xf>
    <xf numFmtId="49" fontId="1" fillId="0" borderId="9" xfId="0" applyNumberFormat="1" applyFont="1" applyBorder="1" applyAlignment="1">
      <alignment horizontal="left"/>
    </xf>
    <xf numFmtId="0" fontId="4" fillId="0" borderId="9" xfId="0" applyFont="1" applyBorder="1" applyAlignment="1">
      <alignment horizontal="left"/>
    </xf>
    <xf numFmtId="0" fontId="1" fillId="0" borderId="9" xfId="0" applyFont="1" applyFill="1" applyBorder="1" applyAlignment="1">
      <alignment horizontal="center"/>
    </xf>
    <xf numFmtId="0" fontId="1" fillId="0" borderId="12" xfId="0" applyFont="1" applyFill="1" applyBorder="1" applyAlignment="1">
      <alignment horizontal="center"/>
    </xf>
    <xf numFmtId="0" fontId="2" fillId="2" borderId="37" xfId="0" applyFont="1" applyFill="1" applyBorder="1" applyAlignment="1">
      <alignment horizontal="center" vertical="center" wrapText="1"/>
    </xf>
    <xf numFmtId="1" fontId="1" fillId="0" borderId="11" xfId="0" applyNumberFormat="1" applyFont="1" applyBorder="1" applyAlignment="1">
      <alignment horizontal="right"/>
    </xf>
    <xf numFmtId="0" fontId="4" fillId="0" borderId="11" xfId="0" applyFont="1" applyBorder="1" applyAlignment="1">
      <alignment horizontal="right"/>
    </xf>
    <xf numFmtId="0" fontId="1" fillId="0" borderId="11" xfId="0" applyFont="1" applyBorder="1" applyAlignment="1">
      <alignment horizontal="right"/>
    </xf>
    <xf numFmtId="0" fontId="1" fillId="2" borderId="27" xfId="0" applyFont="1" applyFill="1" applyBorder="1" applyAlignment="1">
      <alignment vertical="center" wrapText="1"/>
    </xf>
    <xf numFmtId="0" fontId="1" fillId="2" borderId="28" xfId="0" applyFont="1" applyFill="1" applyBorder="1" applyAlignment="1">
      <alignment vertical="center" wrapText="1"/>
    </xf>
    <xf numFmtId="1" fontId="1" fillId="0" borderId="10" xfId="0" applyNumberFormat="1" applyFont="1" applyFill="1" applyBorder="1" applyAlignment="1">
      <alignment horizontal="right"/>
    </xf>
    <xf numFmtId="1" fontId="1" fillId="0" borderId="13" xfId="0" applyNumberFormat="1" applyFont="1" applyFill="1" applyBorder="1" applyAlignment="1">
      <alignment horizontal="right"/>
    </xf>
    <xf numFmtId="0" fontId="0" fillId="0" borderId="18" xfId="0" applyBorder="1" applyAlignment="1">
      <alignment/>
    </xf>
    <xf numFmtId="0" fontId="4" fillId="0" borderId="15" xfId="0" applyFont="1" applyBorder="1" applyAlignment="1">
      <alignment horizontal="right" wrapText="1"/>
    </xf>
    <xf numFmtId="0" fontId="2" fillId="2" borderId="38" xfId="0" applyFont="1" applyFill="1" applyBorder="1" applyAlignment="1">
      <alignment vertical="center"/>
    </xf>
    <xf numFmtId="0" fontId="4" fillId="0" borderId="14" xfId="0" applyFont="1" applyBorder="1" applyAlignment="1">
      <alignment/>
    </xf>
    <xf numFmtId="0" fontId="1" fillId="0" borderId="14" xfId="0" applyFont="1" applyFill="1" applyBorder="1" applyAlignment="1">
      <alignment/>
    </xf>
    <xf numFmtId="0" fontId="1" fillId="0" borderId="22" xfId="0" applyFont="1" applyFill="1" applyBorder="1" applyAlignment="1">
      <alignment/>
    </xf>
    <xf numFmtId="0" fontId="2" fillId="2" borderId="39" xfId="0" applyFont="1" applyFill="1" applyBorder="1" applyAlignment="1">
      <alignment horizontal="center" vertical="center" wrapText="1"/>
    </xf>
    <xf numFmtId="0" fontId="1" fillId="0" borderId="17" xfId="0" applyFont="1" applyBorder="1" applyAlignment="1">
      <alignment/>
    </xf>
    <xf numFmtId="0" fontId="4" fillId="0" borderId="0" xfId="0" applyFont="1" applyBorder="1" applyAlignment="1">
      <alignment/>
    </xf>
    <xf numFmtId="0" fontId="1" fillId="2" borderId="27" xfId="0" applyFont="1" applyFill="1" applyBorder="1" applyAlignment="1">
      <alignment horizontal="center" wrapText="1"/>
    </xf>
    <xf numFmtId="0" fontId="1" fillId="2" borderId="19" xfId="0" applyFont="1" applyFill="1" applyBorder="1" applyAlignment="1">
      <alignment horizontal="center" wrapText="1"/>
    </xf>
    <xf numFmtId="0" fontId="2" fillId="2" borderId="33" xfId="0" applyFont="1" applyFill="1" applyBorder="1" applyAlignment="1">
      <alignment wrapText="1"/>
    </xf>
    <xf numFmtId="1" fontId="4" fillId="0" borderId="9" xfId="0" applyNumberFormat="1" applyFont="1" applyBorder="1" applyAlignment="1">
      <alignment horizontal="right"/>
    </xf>
    <xf numFmtId="1" fontId="1" fillId="0" borderId="12" xfId="0" applyNumberFormat="1" applyFont="1" applyBorder="1" applyAlignment="1">
      <alignment horizontal="right"/>
    </xf>
    <xf numFmtId="0" fontId="1" fillId="2" borderId="28" xfId="0" applyFont="1" applyFill="1" applyBorder="1" applyAlignment="1">
      <alignment horizontal="center" wrapText="1"/>
    </xf>
    <xf numFmtId="187" fontId="1" fillId="0" borderId="29" xfId="0" applyNumberFormat="1" applyFont="1" applyBorder="1" applyAlignment="1">
      <alignment horizontal="left"/>
    </xf>
    <xf numFmtId="187" fontId="1" fillId="0" borderId="10" xfId="0" applyNumberFormat="1" applyFont="1" applyBorder="1" applyAlignment="1">
      <alignment horizontal="right"/>
    </xf>
    <xf numFmtId="187" fontId="1" fillId="0" borderId="29" xfId="0" applyNumberFormat="1" applyFont="1" applyBorder="1" applyAlignment="1">
      <alignment horizontal="right"/>
    </xf>
    <xf numFmtId="181" fontId="4" fillId="0" borderId="10" xfId="0" applyNumberFormat="1" applyFont="1" applyBorder="1" applyAlignment="1">
      <alignment/>
    </xf>
    <xf numFmtId="0" fontId="4" fillId="0" borderId="9" xfId="0" applyFont="1" applyBorder="1" applyAlignment="1">
      <alignment wrapText="1"/>
    </xf>
    <xf numFmtId="0" fontId="2" fillId="2" borderId="40" xfId="0" applyFont="1" applyFill="1" applyBorder="1" applyAlignment="1">
      <alignment horizontal="center"/>
    </xf>
    <xf numFmtId="181" fontId="1" fillId="0" borderId="41" xfId="0" applyNumberFormat="1" applyFont="1" applyBorder="1" applyAlignment="1">
      <alignment/>
    </xf>
    <xf numFmtId="181" fontId="1" fillId="0" borderId="32" xfId="0" applyNumberFormat="1" applyFont="1" applyBorder="1" applyAlignment="1">
      <alignment/>
    </xf>
    <xf numFmtId="181" fontId="1" fillId="0" borderId="32" xfId="0" applyNumberFormat="1" applyFont="1" applyBorder="1" applyAlignment="1">
      <alignment horizontal="right"/>
    </xf>
    <xf numFmtId="181" fontId="4" fillId="0" borderId="32" xfId="0" applyNumberFormat="1" applyFont="1" applyBorder="1" applyAlignment="1">
      <alignment/>
    </xf>
    <xf numFmtId="187" fontId="1" fillId="0" borderId="32" xfId="0" applyNumberFormat="1" applyFont="1" applyBorder="1" applyAlignment="1">
      <alignment/>
    </xf>
    <xf numFmtId="187" fontId="1" fillId="0" borderId="32" xfId="0" applyNumberFormat="1" applyFont="1" applyBorder="1" applyAlignment="1">
      <alignment horizontal="right"/>
    </xf>
    <xf numFmtId="181" fontId="4" fillId="0" borderId="29" xfId="0" applyNumberFormat="1" applyFont="1" applyBorder="1" applyAlignment="1">
      <alignment/>
    </xf>
    <xf numFmtId="187" fontId="1" fillId="0" borderId="29" xfId="0" applyNumberFormat="1" applyFont="1" applyBorder="1" applyAlignment="1">
      <alignment/>
    </xf>
    <xf numFmtId="0" fontId="2" fillId="2" borderId="27" xfId="0" applyFont="1" applyFill="1" applyBorder="1" applyAlignment="1">
      <alignment horizontal="center"/>
    </xf>
    <xf numFmtId="0" fontId="2" fillId="2" borderId="28" xfId="0" applyFont="1" applyFill="1" applyBorder="1" applyAlignment="1">
      <alignment horizontal="center"/>
    </xf>
    <xf numFmtId="1" fontId="1" fillId="0" borderId="10" xfId="0" applyNumberFormat="1" applyFont="1" applyBorder="1" applyAlignment="1">
      <alignment/>
    </xf>
    <xf numFmtId="1" fontId="1" fillId="0" borderId="16" xfId="0" applyNumberFormat="1" applyFont="1" applyBorder="1" applyAlignment="1">
      <alignment/>
    </xf>
    <xf numFmtId="9" fontId="1" fillId="0" borderId="10" xfId="0" applyNumberFormat="1" applyFont="1" applyBorder="1" applyAlignment="1">
      <alignment/>
    </xf>
    <xf numFmtId="9" fontId="1" fillId="0" borderId="16" xfId="0" applyNumberFormat="1" applyFont="1" applyBorder="1" applyAlignment="1">
      <alignment/>
    </xf>
    <xf numFmtId="187" fontId="1" fillId="0" borderId="10" xfId="0" applyNumberFormat="1" applyFont="1" applyBorder="1" applyAlignment="1">
      <alignment/>
    </xf>
    <xf numFmtId="0" fontId="1" fillId="0" borderId="42" xfId="0" applyFont="1" applyBorder="1" applyAlignment="1">
      <alignment horizontal="left"/>
    </xf>
    <xf numFmtId="0" fontId="1" fillId="0" borderId="42" xfId="0" applyFont="1" applyBorder="1" applyAlignment="1">
      <alignment horizontal="right"/>
    </xf>
    <xf numFmtId="187" fontId="1" fillId="0" borderId="43" xfId="0" applyNumberFormat="1" applyFont="1" applyBorder="1" applyAlignment="1">
      <alignment horizontal="right"/>
    </xf>
    <xf numFmtId="187" fontId="1" fillId="0" borderId="43" xfId="0" applyNumberFormat="1" applyFont="1" applyBorder="1" applyAlignment="1">
      <alignment horizontal="left"/>
    </xf>
    <xf numFmtId="187" fontId="1" fillId="0" borderId="44" xfId="0" applyNumberFormat="1" applyFont="1" applyBorder="1" applyAlignment="1">
      <alignment/>
    </xf>
    <xf numFmtId="0" fontId="1" fillId="0" borderId="45" xfId="0" applyFont="1" applyBorder="1" applyAlignment="1">
      <alignment/>
    </xf>
    <xf numFmtId="0" fontId="1" fillId="0" borderId="17" xfId="0" applyFont="1" applyBorder="1" applyAlignment="1">
      <alignment/>
    </xf>
    <xf numFmtId="0" fontId="1" fillId="0" borderId="45" xfId="0" applyFont="1" applyBorder="1" applyAlignment="1">
      <alignment/>
    </xf>
    <xf numFmtId="0" fontId="2" fillId="2" borderId="46" xfId="0" applyFont="1" applyFill="1" applyBorder="1" applyAlignment="1">
      <alignment horizontal="center" wrapText="1"/>
    </xf>
    <xf numFmtId="0" fontId="4" fillId="0" borderId="31" xfId="0" applyFont="1" applyBorder="1" applyAlignment="1">
      <alignment/>
    </xf>
    <xf numFmtId="3" fontId="1" fillId="0" borderId="9" xfId="0" applyNumberFormat="1" applyFont="1" applyBorder="1" applyAlignment="1">
      <alignment horizontal="right"/>
    </xf>
    <xf numFmtId="3" fontId="1" fillId="0" borderId="9" xfId="0" applyNumberFormat="1" applyFont="1" applyFill="1" applyBorder="1" applyAlignment="1">
      <alignment horizontal="right"/>
    </xf>
    <xf numFmtId="3" fontId="1" fillId="0" borderId="9" xfId="0" applyNumberFormat="1" applyFont="1" applyBorder="1" applyAlignment="1">
      <alignment/>
    </xf>
    <xf numFmtId="181" fontId="4" fillId="0" borderId="9" xfId="0" applyNumberFormat="1" applyFont="1" applyBorder="1" applyAlignment="1">
      <alignment/>
    </xf>
    <xf numFmtId="187" fontId="1" fillId="0" borderId="9" xfId="0" applyNumberFormat="1" applyFont="1" applyBorder="1" applyAlignment="1">
      <alignment/>
    </xf>
    <xf numFmtId="3" fontId="1" fillId="0" borderId="9" xfId="0" applyNumberFormat="1" applyFont="1" applyFill="1" applyBorder="1" applyAlignment="1">
      <alignment/>
    </xf>
    <xf numFmtId="3" fontId="1" fillId="0" borderId="12" xfId="0" applyNumberFormat="1" applyFont="1" applyBorder="1" applyAlignment="1">
      <alignment/>
    </xf>
    <xf numFmtId="0" fontId="2" fillId="2" borderId="33" xfId="0" applyFont="1" applyFill="1" applyBorder="1" applyAlignment="1">
      <alignment horizontal="center" vertical="center"/>
    </xf>
    <xf numFmtId="0" fontId="1" fillId="0" borderId="9" xfId="0" applyFont="1" applyFill="1" applyBorder="1" applyAlignment="1">
      <alignment/>
    </xf>
    <xf numFmtId="0" fontId="2" fillId="2" borderId="33" xfId="0" applyFont="1" applyFill="1" applyBorder="1" applyAlignment="1">
      <alignment horizontal="center"/>
    </xf>
    <xf numFmtId="187" fontId="1" fillId="0" borderId="9" xfId="0" applyNumberFormat="1" applyFont="1" applyBorder="1" applyAlignment="1">
      <alignment horizontal="right"/>
    </xf>
    <xf numFmtId="3" fontId="1" fillId="0" borderId="10" xfId="0" applyNumberFormat="1" applyFont="1" applyBorder="1" applyAlignment="1">
      <alignment/>
    </xf>
    <xf numFmtId="3" fontId="1" fillId="0" borderId="16" xfId="0" applyNumberFormat="1" applyFont="1" applyBorder="1" applyAlignment="1">
      <alignment/>
    </xf>
    <xf numFmtId="0" fontId="1" fillId="3" borderId="16" xfId="0" applyFont="1" applyFill="1" applyBorder="1" applyAlignment="1">
      <alignment horizontal="center"/>
    </xf>
    <xf numFmtId="1" fontId="1" fillId="0" borderId="24" xfId="0" applyNumberFormat="1" applyFont="1" applyBorder="1" applyAlignment="1">
      <alignment horizontal="right"/>
    </xf>
    <xf numFmtId="0" fontId="5" fillId="0" borderId="0" xfId="0" applyFont="1" applyFill="1" applyBorder="1" applyAlignment="1">
      <alignment wrapText="1"/>
    </xf>
    <xf numFmtId="0" fontId="5" fillId="0" borderId="0" xfId="0" applyFont="1" applyFill="1" applyAlignment="1">
      <alignment/>
    </xf>
    <xf numFmtId="0" fontId="5" fillId="0" borderId="47" xfId="0" applyFont="1" applyFill="1" applyBorder="1" applyAlignment="1">
      <alignment/>
    </xf>
    <xf numFmtId="0" fontId="1" fillId="0" borderId="15" xfId="0" applyFont="1" applyFill="1" applyBorder="1" applyAlignment="1">
      <alignment horizontal="left"/>
    </xf>
    <xf numFmtId="0" fontId="1" fillId="0" borderId="15" xfId="0" applyFont="1" applyBorder="1" applyAlignment="1">
      <alignment horizontal="left" vertical="top" wrapText="1"/>
    </xf>
    <xf numFmtId="0" fontId="1" fillId="0" borderId="39" xfId="0" applyFont="1" applyBorder="1" applyAlignment="1">
      <alignment/>
    </xf>
    <xf numFmtId="0" fontId="1" fillId="0" borderId="6" xfId="0" applyFont="1" applyBorder="1" applyAlignment="1">
      <alignment/>
    </xf>
    <xf numFmtId="0" fontId="1" fillId="0" borderId="9" xfId="0" applyFont="1" applyBorder="1" applyAlignment="1">
      <alignment horizontal="right" vertical="center" shrinkToFit="1"/>
    </xf>
    <xf numFmtId="0" fontId="1" fillId="0" borderId="9" xfId="0" applyFont="1" applyFill="1" applyBorder="1" applyAlignment="1">
      <alignment horizontal="right"/>
    </xf>
    <xf numFmtId="0" fontId="1" fillId="0" borderId="9" xfId="0" applyFont="1" applyBorder="1" applyAlignment="1">
      <alignment horizontal="right" wrapText="1" shrinkToFit="1"/>
    </xf>
    <xf numFmtId="0" fontId="7" fillId="0" borderId="9" xfId="0" applyFont="1" applyBorder="1" applyAlignment="1">
      <alignment horizontal="right" vertical="center"/>
    </xf>
    <xf numFmtId="0" fontId="1" fillId="0" borderId="9" xfId="0" applyFont="1" applyBorder="1" applyAlignment="1">
      <alignment horizontal="right" vertical="top"/>
    </xf>
    <xf numFmtId="0" fontId="1" fillId="0" borderId="9" xfId="0" applyFont="1" applyBorder="1" applyAlignment="1">
      <alignment horizontal="right" vertical="top" wrapText="1"/>
    </xf>
    <xf numFmtId="0" fontId="2" fillId="2" borderId="48" xfId="0" applyFont="1" applyFill="1" applyBorder="1" applyAlignment="1">
      <alignment wrapText="1"/>
    </xf>
    <xf numFmtId="0" fontId="1" fillId="0" borderId="27" xfId="0" applyFont="1" applyBorder="1" applyAlignment="1">
      <alignment horizontal="left"/>
    </xf>
    <xf numFmtId="0" fontId="1" fillId="0" borderId="19" xfId="0" applyFont="1" applyBorder="1" applyAlignment="1">
      <alignment horizontal="left"/>
    </xf>
    <xf numFmtId="0" fontId="1" fillId="0" borderId="28" xfId="0" applyFont="1" applyBorder="1" applyAlignment="1">
      <alignment horizontal="left"/>
    </xf>
    <xf numFmtId="0" fontId="1" fillId="0" borderId="15" xfId="0" applyFont="1" applyBorder="1" applyAlignment="1">
      <alignment horizontal="left"/>
    </xf>
    <xf numFmtId="0" fontId="1" fillId="0" borderId="16" xfId="0" applyFont="1" applyBorder="1" applyAlignment="1">
      <alignment horizontal="left"/>
    </xf>
    <xf numFmtId="49" fontId="1" fillId="0" borderId="10" xfId="0" applyNumberFormat="1" applyFont="1" applyBorder="1" applyAlignment="1">
      <alignment horizontal="left" vertical="top" wrapText="1"/>
    </xf>
    <xf numFmtId="0" fontId="1" fillId="0" borderId="15" xfId="0" applyFont="1" applyBorder="1" applyAlignment="1">
      <alignment horizontal="left" vertical="top"/>
    </xf>
    <xf numFmtId="0" fontId="1" fillId="0" borderId="17" xfId="0" applyFont="1" applyBorder="1" applyAlignment="1">
      <alignment horizontal="left"/>
    </xf>
    <xf numFmtId="0" fontId="1" fillId="0" borderId="18" xfId="0" applyFont="1" applyBorder="1" applyAlignment="1">
      <alignment horizontal="left"/>
    </xf>
    <xf numFmtId="0" fontId="2" fillId="2" borderId="49" xfId="0" applyFont="1" applyFill="1" applyBorder="1" applyAlignment="1">
      <alignment horizontal="center" vertical="center" wrapText="1"/>
    </xf>
    <xf numFmtId="0" fontId="2" fillId="2" borderId="49" xfId="0" applyFont="1" applyFill="1" applyBorder="1" applyAlignment="1">
      <alignment horizontal="center" vertical="center"/>
    </xf>
    <xf numFmtId="0" fontId="14" fillId="2" borderId="50" xfId="0" applyFont="1" applyFill="1" applyBorder="1" applyAlignment="1">
      <alignment/>
    </xf>
    <xf numFmtId="0" fontId="14" fillId="2" borderId="49" xfId="0" applyFont="1" applyFill="1" applyBorder="1" applyAlignment="1">
      <alignment/>
    </xf>
    <xf numFmtId="0" fontId="1" fillId="0" borderId="51" xfId="0" applyFont="1" applyBorder="1" applyAlignment="1">
      <alignment/>
    </xf>
    <xf numFmtId="0" fontId="1" fillId="0" borderId="52" xfId="0" applyFont="1" applyBorder="1" applyAlignment="1">
      <alignment/>
    </xf>
    <xf numFmtId="0" fontId="2" fillId="2" borderId="50" xfId="0" applyFont="1" applyFill="1" applyBorder="1" applyAlignment="1">
      <alignment/>
    </xf>
    <xf numFmtId="0" fontId="2" fillId="2" borderId="53" xfId="0" applyFont="1" applyFill="1" applyBorder="1" applyAlignment="1">
      <alignment/>
    </xf>
    <xf numFmtId="0" fontId="1" fillId="0" borderId="54" xfId="0" applyFont="1" applyBorder="1" applyAlignment="1">
      <alignment wrapText="1"/>
    </xf>
    <xf numFmtId="0" fontId="1" fillId="0" borderId="55" xfId="0" applyFont="1" applyBorder="1" applyAlignment="1">
      <alignment wrapText="1"/>
    </xf>
    <xf numFmtId="0" fontId="1" fillId="0" borderId="56" xfId="0" applyFont="1" applyBorder="1" applyAlignment="1">
      <alignment wrapText="1"/>
    </xf>
    <xf numFmtId="0" fontId="2" fillId="2" borderId="49" xfId="0" applyFont="1" applyFill="1" applyBorder="1" applyAlignment="1">
      <alignment/>
    </xf>
    <xf numFmtId="0" fontId="1" fillId="0" borderId="57" xfId="0" applyFont="1" applyBorder="1" applyAlignment="1">
      <alignment wrapText="1"/>
    </xf>
    <xf numFmtId="0" fontId="1" fillId="0" borderId="58" xfId="0" applyFont="1" applyBorder="1" applyAlignment="1">
      <alignment horizontal="center" wrapText="1"/>
    </xf>
    <xf numFmtId="0" fontId="1" fillId="0" borderId="58" xfId="0" applyFont="1" applyBorder="1" applyAlignment="1">
      <alignment wrapText="1"/>
    </xf>
    <xf numFmtId="0" fontId="1" fillId="0" borderId="59" xfId="0" applyFont="1" applyBorder="1" applyAlignment="1">
      <alignment wrapText="1"/>
    </xf>
    <xf numFmtId="0" fontId="15" fillId="0" borderId="60" xfId="20" applyFont="1" applyBorder="1" applyAlignment="1">
      <alignment/>
    </xf>
    <xf numFmtId="0" fontId="15" fillId="0" borderId="35" xfId="20" applyFont="1" applyBorder="1" applyAlignment="1">
      <alignment/>
    </xf>
    <xf numFmtId="0" fontId="15" fillId="0" borderId="61" xfId="20" applyFont="1" applyBorder="1" applyAlignment="1">
      <alignment/>
    </xf>
    <xf numFmtId="0" fontId="15" fillId="0" borderId="57" xfId="20" applyFont="1" applyBorder="1" applyAlignment="1">
      <alignment/>
    </xf>
    <xf numFmtId="0" fontId="1" fillId="0" borderId="58" xfId="0" applyFont="1" applyBorder="1" applyAlignment="1">
      <alignment/>
    </xf>
    <xf numFmtId="0" fontId="1" fillId="0" borderId="59" xfId="0" applyFont="1" applyBorder="1" applyAlignment="1">
      <alignment/>
    </xf>
    <xf numFmtId="0" fontId="16" fillId="0" borderId="0" xfId="0" applyFont="1" applyAlignment="1">
      <alignment/>
    </xf>
    <xf numFmtId="0" fontId="0" fillId="0" borderId="0" xfId="0" applyBorder="1" applyAlignment="1">
      <alignment/>
    </xf>
    <xf numFmtId="0" fontId="2" fillId="2" borderId="62" xfId="0" applyFont="1" applyFill="1" applyBorder="1" applyAlignment="1">
      <alignment horizontal="center" vertical="top"/>
    </xf>
    <xf numFmtId="0" fontId="2" fillId="2" borderId="63" xfId="0" applyFont="1" applyFill="1" applyBorder="1" applyAlignment="1">
      <alignment horizontal="center" vertical="top"/>
    </xf>
    <xf numFmtId="0" fontId="2" fillId="2" borderId="64" xfId="0" applyFont="1" applyFill="1" applyBorder="1" applyAlignment="1">
      <alignment horizontal="center" vertical="top"/>
    </xf>
    <xf numFmtId="0" fontId="1" fillId="0" borderId="65" xfId="0" applyFont="1" applyFill="1" applyBorder="1" applyAlignment="1">
      <alignment/>
    </xf>
    <xf numFmtId="0" fontId="1" fillId="0" borderId="65" xfId="0" applyFont="1" applyBorder="1" applyAlignment="1">
      <alignment/>
    </xf>
    <xf numFmtId="0" fontId="1" fillId="0" borderId="65" xfId="0" applyFont="1" applyBorder="1" applyAlignment="1">
      <alignment horizontal="left"/>
    </xf>
    <xf numFmtId="49" fontId="1" fillId="0" borderId="65" xfId="0" applyNumberFormat="1" applyFont="1" applyBorder="1" applyAlignment="1">
      <alignment horizontal="left"/>
    </xf>
    <xf numFmtId="0" fontId="1" fillId="0" borderId="65" xfId="0" applyFont="1" applyFill="1" applyBorder="1" applyAlignment="1">
      <alignment horizontal="left"/>
    </xf>
    <xf numFmtId="49" fontId="1" fillId="0" borderId="65" xfId="0" applyNumberFormat="1" applyFont="1" applyFill="1" applyBorder="1" applyAlignment="1">
      <alignment horizontal="left"/>
    </xf>
    <xf numFmtId="0" fontId="1" fillId="0" borderId="66" xfId="0" applyFont="1" applyBorder="1" applyAlignment="1">
      <alignment horizontal="right"/>
    </xf>
    <xf numFmtId="49" fontId="1" fillId="0" borderId="15" xfId="0" applyNumberFormat="1" applyFont="1" applyBorder="1" applyAlignment="1">
      <alignment horizontal="right"/>
    </xf>
    <xf numFmtId="0" fontId="17" fillId="0" borderId="0" xfId="0" applyFont="1" applyBorder="1" applyAlignment="1">
      <alignment/>
    </xf>
    <xf numFmtId="0" fontId="1" fillId="0" borderId="67" xfId="0" applyFont="1" applyFill="1" applyBorder="1" applyAlignment="1">
      <alignment/>
    </xf>
    <xf numFmtId="0" fontId="1" fillId="0" borderId="68" xfId="0" applyFont="1" applyFill="1" applyBorder="1" applyAlignment="1">
      <alignment/>
    </xf>
    <xf numFmtId="0" fontId="15" fillId="0" borderId="69" xfId="20" applyFont="1" applyFill="1" applyBorder="1" applyAlignment="1">
      <alignment/>
    </xf>
    <xf numFmtId="0" fontId="1" fillId="0" borderId="3" xfId="0" applyFont="1" applyBorder="1" applyAlignment="1">
      <alignment horizontal="center" vertical="center" wrapText="1"/>
    </xf>
    <xf numFmtId="0" fontId="1" fillId="0" borderId="70" xfId="0" applyFont="1" applyBorder="1" applyAlignment="1">
      <alignment wrapText="1"/>
    </xf>
    <xf numFmtId="0" fontId="1" fillId="0" borderId="71" xfId="0" applyFont="1" applyBorder="1" applyAlignment="1">
      <alignment wrapText="1"/>
    </xf>
    <xf numFmtId="0" fontId="15" fillId="0" borderId="72" xfId="20" applyFont="1" applyBorder="1" applyAlignment="1">
      <alignment/>
    </xf>
    <xf numFmtId="0" fontId="1" fillId="0" borderId="71" xfId="0" applyFont="1" applyBorder="1" applyAlignment="1">
      <alignment/>
    </xf>
    <xf numFmtId="0" fontId="1" fillId="0" borderId="0" xfId="0" applyFont="1" applyFill="1" applyBorder="1" applyAlignment="1">
      <alignment horizontal="left" vertical="top"/>
    </xf>
    <xf numFmtId="0" fontId="1" fillId="0" borderId="73" xfId="0" applyFont="1" applyFill="1" applyBorder="1" applyAlignment="1">
      <alignment horizontal="left"/>
    </xf>
    <xf numFmtId="0" fontId="1" fillId="0" borderId="74" xfId="0" applyFont="1" applyFill="1" applyBorder="1" applyAlignment="1">
      <alignment/>
    </xf>
    <xf numFmtId="0" fontId="1" fillId="0" borderId="75" xfId="0" applyFont="1" applyFill="1" applyBorder="1" applyAlignment="1">
      <alignment/>
    </xf>
    <xf numFmtId="0" fontId="1" fillId="0" borderId="75" xfId="0" applyFont="1" applyBorder="1" applyAlignment="1">
      <alignment horizontal="left"/>
    </xf>
    <xf numFmtId="0" fontId="1" fillId="0" borderId="76" xfId="0" applyFont="1" applyFill="1" applyBorder="1" applyAlignment="1">
      <alignment horizontal="left"/>
    </xf>
    <xf numFmtId="0" fontId="1" fillId="0" borderId="77" xfId="0" applyFont="1" applyBorder="1" applyAlignment="1">
      <alignment/>
    </xf>
    <xf numFmtId="0" fontId="1" fillId="0" borderId="78" xfId="0" applyFont="1" applyBorder="1" applyAlignment="1">
      <alignment/>
    </xf>
    <xf numFmtId="0" fontId="1" fillId="0" borderId="78" xfId="0" applyFont="1" applyBorder="1" applyAlignment="1">
      <alignment/>
    </xf>
    <xf numFmtId="0" fontId="1" fillId="0" borderId="79" xfId="0" applyFont="1" applyBorder="1" applyAlignment="1">
      <alignment/>
    </xf>
    <xf numFmtId="0" fontId="1" fillId="0" borderId="80" xfId="0" applyFont="1" applyBorder="1" applyAlignment="1">
      <alignment/>
    </xf>
    <xf numFmtId="0" fontId="1" fillId="0" borderId="77" xfId="0" applyFont="1" applyBorder="1" applyAlignment="1">
      <alignment/>
    </xf>
    <xf numFmtId="0" fontId="1" fillId="0" borderId="81" xfId="0" applyFont="1" applyBorder="1" applyAlignment="1">
      <alignment/>
    </xf>
    <xf numFmtId="0" fontId="1" fillId="0" borderId="82" xfId="0" applyFont="1" applyBorder="1" applyAlignment="1">
      <alignment/>
    </xf>
    <xf numFmtId="0" fontId="1" fillId="0" borderId="83" xfId="0" applyFont="1" applyBorder="1" applyAlignment="1">
      <alignment/>
    </xf>
    <xf numFmtId="0" fontId="1" fillId="0" borderId="84" xfId="0" applyFont="1" applyBorder="1" applyAlignment="1">
      <alignment/>
    </xf>
    <xf numFmtId="0" fontId="1" fillId="0" borderId="85" xfId="0" applyNumberFormat="1" applyFont="1" applyBorder="1" applyAlignment="1">
      <alignment/>
    </xf>
    <xf numFmtId="0" fontId="1" fillId="0" borderId="86" xfId="0" applyFont="1" applyBorder="1" applyAlignment="1">
      <alignment/>
    </xf>
    <xf numFmtId="0" fontId="1" fillId="0" borderId="87" xfId="0" applyFont="1" applyBorder="1" applyAlignment="1">
      <alignment/>
    </xf>
    <xf numFmtId="0" fontId="1" fillId="0" borderId="88" xfId="0" applyFont="1" applyBorder="1" applyAlignment="1">
      <alignment/>
    </xf>
    <xf numFmtId="0" fontId="1" fillId="0" borderId="89" xfId="0" applyNumberFormat="1" applyFont="1" applyBorder="1" applyAlignment="1">
      <alignment/>
    </xf>
    <xf numFmtId="0" fontId="1" fillId="0" borderId="90" xfId="0" applyNumberFormat="1" applyFont="1" applyBorder="1" applyAlignment="1">
      <alignment/>
    </xf>
    <xf numFmtId="0" fontId="1" fillId="0" borderId="91" xfId="0" applyNumberFormat="1" applyFont="1" applyBorder="1" applyAlignment="1">
      <alignment/>
    </xf>
    <xf numFmtId="0" fontId="1" fillId="0" borderId="92" xfId="0" applyNumberFormat="1" applyFont="1" applyBorder="1" applyAlignment="1">
      <alignment/>
    </xf>
    <xf numFmtId="0" fontId="1" fillId="0" borderId="15" xfId="0" applyNumberFormat="1" applyFont="1" applyBorder="1" applyAlignment="1">
      <alignment/>
    </xf>
    <xf numFmtId="0" fontId="1" fillId="0" borderId="93" xfId="0" applyNumberFormat="1" applyFont="1" applyBorder="1" applyAlignment="1">
      <alignment/>
    </xf>
    <xf numFmtId="0" fontId="1" fillId="0" borderId="94" xfId="0" applyNumberFormat="1" applyFont="1" applyBorder="1" applyAlignment="1">
      <alignment/>
    </xf>
    <xf numFmtId="0" fontId="1" fillId="0" borderId="95" xfId="0" applyNumberFormat="1" applyFont="1" applyBorder="1" applyAlignment="1">
      <alignment/>
    </xf>
    <xf numFmtId="0" fontId="1" fillId="0" borderId="96" xfId="0" applyNumberFormat="1" applyFont="1" applyBorder="1" applyAlignment="1">
      <alignment/>
    </xf>
    <xf numFmtId="0" fontId="1" fillId="0" borderId="97" xfId="0" applyNumberFormat="1" applyFont="1" applyBorder="1" applyAlignment="1">
      <alignment/>
    </xf>
    <xf numFmtId="0" fontId="1" fillId="0" borderId="98" xfId="0" applyNumberFormat="1" applyFont="1" applyBorder="1" applyAlignment="1">
      <alignment/>
    </xf>
    <xf numFmtId="0" fontId="1" fillId="0" borderId="99" xfId="0" applyNumberFormat="1" applyFont="1" applyBorder="1" applyAlignment="1">
      <alignment/>
    </xf>
    <xf numFmtId="0" fontId="1" fillId="0" borderId="86" xfId="0" applyNumberFormat="1" applyFont="1" applyBorder="1" applyAlignment="1">
      <alignment/>
    </xf>
    <xf numFmtId="0" fontId="1" fillId="0" borderId="87" xfId="0" applyNumberFormat="1" applyFont="1" applyBorder="1" applyAlignment="1">
      <alignment/>
    </xf>
    <xf numFmtId="0" fontId="1" fillId="0" borderId="88" xfId="0" applyNumberFormat="1" applyFont="1" applyBorder="1" applyAlignment="1">
      <alignment/>
    </xf>
    <xf numFmtId="0" fontId="1" fillId="0" borderId="54" xfId="0" applyFont="1" applyFill="1" applyBorder="1" applyAlignment="1">
      <alignment/>
    </xf>
    <xf numFmtId="0" fontId="1" fillId="0" borderId="57" xfId="0" applyFont="1" applyFill="1" applyBorder="1" applyAlignment="1">
      <alignment/>
    </xf>
    <xf numFmtId="0" fontId="15" fillId="0" borderId="60" xfId="20" applyFont="1" applyFill="1" applyBorder="1" applyAlignment="1" quotePrefix="1">
      <alignment/>
    </xf>
    <xf numFmtId="3" fontId="7" fillId="0" borderId="9" xfId="0" applyNumberFormat="1" applyFont="1" applyBorder="1" applyAlignment="1">
      <alignment horizontal="right"/>
    </xf>
    <xf numFmtId="0" fontId="1" fillId="0" borderId="16" xfId="0" applyFont="1" applyBorder="1" applyAlignment="1">
      <alignment horizontal="left" wrapText="1"/>
    </xf>
    <xf numFmtId="0" fontId="7" fillId="0" borderId="10" xfId="0" applyFont="1" applyBorder="1" applyAlignment="1">
      <alignment horizontal="left" vertical="center" wrapText="1"/>
    </xf>
    <xf numFmtId="0" fontId="7" fillId="0" borderId="15" xfId="0" applyFont="1" applyBorder="1" applyAlignment="1">
      <alignment horizontal="left" vertical="center" wrapText="1"/>
    </xf>
    <xf numFmtId="0" fontId="2" fillId="2" borderId="4" xfId="0" applyFont="1" applyFill="1" applyBorder="1" applyAlignment="1">
      <alignment horizontal="center" wrapText="1"/>
    </xf>
    <xf numFmtId="0" fontId="2" fillId="2" borderId="5" xfId="0" applyFont="1" applyFill="1" applyBorder="1" applyAlignment="1">
      <alignment horizontal="center" vertical="top" wrapText="1"/>
    </xf>
    <xf numFmtId="0" fontId="2" fillId="2" borderId="6" xfId="0" applyFont="1" applyFill="1" applyBorder="1" applyAlignment="1">
      <alignment horizontal="center" vertical="top" wrapText="1"/>
    </xf>
    <xf numFmtId="0" fontId="5" fillId="0" borderId="0" xfId="0" applyFont="1" applyFill="1" applyBorder="1" applyAlignment="1">
      <alignment horizontal="center"/>
    </xf>
    <xf numFmtId="0" fontId="2" fillId="2" borderId="39" xfId="0" applyFont="1" applyFill="1" applyBorder="1" applyAlignment="1">
      <alignment horizontal="center" vertical="top" wrapText="1"/>
    </xf>
    <xf numFmtId="0" fontId="1" fillId="0" borderId="10" xfId="0" applyFont="1" applyBorder="1" applyAlignment="1">
      <alignment horizontal="left" wrapText="1"/>
    </xf>
    <xf numFmtId="0" fontId="1" fillId="0" borderId="15" xfId="0" applyFont="1" applyBorder="1" applyAlignment="1">
      <alignment horizontal="left" wrapText="1"/>
    </xf>
    <xf numFmtId="0" fontId="1" fillId="0" borderId="10" xfId="0" applyFont="1" applyBorder="1" applyAlignment="1">
      <alignment horizontal="left" vertical="top" wrapText="1"/>
    </xf>
    <xf numFmtId="0" fontId="1" fillId="0" borderId="15" xfId="0" applyFont="1" applyBorder="1" applyAlignment="1">
      <alignment horizontal="left" vertical="top" wrapText="1"/>
    </xf>
    <xf numFmtId="0" fontId="1" fillId="0" borderId="10" xfId="0" applyFont="1" applyBorder="1" applyAlignment="1">
      <alignment horizontal="left" vertical="center" wrapText="1"/>
    </xf>
    <xf numFmtId="0" fontId="1" fillId="0" borderId="15" xfId="0" applyFont="1" applyBorder="1" applyAlignment="1">
      <alignment horizontal="left" vertical="center" wrapText="1"/>
    </xf>
    <xf numFmtId="0" fontId="1" fillId="0" borderId="10" xfId="0" applyFont="1" applyBorder="1" applyAlignment="1">
      <alignment horizontal="left"/>
    </xf>
    <xf numFmtId="0" fontId="1" fillId="0" borderId="15" xfId="0" applyFont="1" applyBorder="1" applyAlignment="1">
      <alignment horizontal="left"/>
    </xf>
    <xf numFmtId="0" fontId="1" fillId="0" borderId="10" xfId="0" applyFont="1" applyBorder="1" applyAlignment="1">
      <alignment horizontal="left" wrapText="1" shrinkToFit="1"/>
    </xf>
    <xf numFmtId="0" fontId="1" fillId="0" borderId="15" xfId="0" applyFont="1" applyBorder="1" applyAlignment="1">
      <alignment horizontal="left" wrapText="1" shrinkToFit="1"/>
    </xf>
    <xf numFmtId="0" fontId="2" fillId="2" borderId="31" xfId="0" applyFont="1" applyFill="1" applyBorder="1" applyAlignment="1">
      <alignment horizontal="center" wrapText="1"/>
    </xf>
    <xf numFmtId="0" fontId="2" fillId="2" borderId="100" xfId="0" applyFont="1" applyFill="1" applyBorder="1" applyAlignment="1">
      <alignment horizontal="center"/>
    </xf>
    <xf numFmtId="0" fontId="2" fillId="2" borderId="101" xfId="0" applyFont="1" applyFill="1" applyBorder="1" applyAlignment="1">
      <alignment horizontal="center"/>
    </xf>
    <xf numFmtId="0" fontId="8" fillId="2" borderId="5" xfId="0" applyFont="1" applyFill="1" applyBorder="1" applyAlignment="1">
      <alignment horizontal="center" vertical="top" wrapText="1"/>
    </xf>
    <xf numFmtId="0" fontId="1" fillId="2" borderId="39" xfId="0" applyFont="1" applyFill="1" applyBorder="1" applyAlignment="1">
      <alignment horizontal="center"/>
    </xf>
    <xf numFmtId="0" fontId="1" fillId="2" borderId="39" xfId="0" applyFont="1" applyFill="1" applyBorder="1" applyAlignment="1">
      <alignment/>
    </xf>
    <xf numFmtId="0" fontId="1" fillId="0" borderId="10" xfId="0" applyFont="1" applyBorder="1" applyAlignment="1">
      <alignment horizontal="center"/>
    </xf>
    <xf numFmtId="0" fontId="0" fillId="0" borderId="16" xfId="0" applyBorder="1" applyAlignment="1">
      <alignment/>
    </xf>
    <xf numFmtId="0" fontId="3" fillId="2" borderId="102" xfId="0" applyFont="1" applyFill="1" applyBorder="1" applyAlignment="1">
      <alignment horizontal="center" vertical="top" wrapText="1"/>
    </xf>
    <xf numFmtId="0" fontId="0" fillId="0" borderId="0" xfId="0" applyBorder="1" applyAlignment="1">
      <alignment horizontal="center" vertical="top" wrapText="1"/>
    </xf>
    <xf numFmtId="0" fontId="0" fillId="0" borderId="103" xfId="0" applyBorder="1" applyAlignment="1">
      <alignment horizontal="center" vertical="top" wrapText="1"/>
    </xf>
    <xf numFmtId="0" fontId="2" fillId="2" borderId="5" xfId="0" applyFont="1" applyFill="1" applyBorder="1" applyAlignment="1">
      <alignment horizontal="center" vertical="center"/>
    </xf>
    <xf numFmtId="0" fontId="2" fillId="2" borderId="39" xfId="0" applyFont="1" applyFill="1" applyBorder="1" applyAlignment="1">
      <alignment horizontal="center" vertical="center"/>
    </xf>
    <xf numFmtId="0" fontId="0" fillId="0" borderId="39" xfId="0" applyBorder="1" applyAlignment="1">
      <alignment horizontal="center" vertical="center"/>
    </xf>
    <xf numFmtId="0" fontId="0" fillId="0" borderId="6" xfId="0" applyBorder="1" applyAlignment="1">
      <alignment horizontal="center" vertical="center"/>
    </xf>
    <xf numFmtId="1" fontId="1" fillId="0" borderId="14" xfId="0" applyNumberFormat="1" applyFont="1" applyBorder="1" applyAlignment="1">
      <alignment horizontal="center"/>
    </xf>
    <xf numFmtId="1" fontId="1" fillId="0" borderId="11" xfId="0" applyNumberFormat="1" applyFont="1" applyBorder="1" applyAlignment="1">
      <alignment horizontal="center"/>
    </xf>
    <xf numFmtId="0" fontId="3" fillId="2" borderId="103" xfId="0" applyFont="1" applyFill="1" applyBorder="1" applyAlignment="1">
      <alignment horizontal="center" vertical="top" wrapText="1"/>
    </xf>
    <xf numFmtId="0" fontId="3" fillId="2" borderId="0" xfId="0" applyFont="1" applyFill="1" applyBorder="1" applyAlignment="1">
      <alignment horizontal="center" vertical="top" wrapText="1"/>
    </xf>
    <xf numFmtId="1" fontId="1" fillId="0" borderId="14" xfId="0" applyNumberFormat="1" applyFont="1" applyFill="1" applyBorder="1" applyAlignment="1">
      <alignment horizontal="center"/>
    </xf>
    <xf numFmtId="1" fontId="1" fillId="0" borderId="11" xfId="0" applyNumberFormat="1" applyFont="1" applyFill="1" applyBorder="1" applyAlignment="1">
      <alignment horizontal="center"/>
    </xf>
    <xf numFmtId="1" fontId="1" fillId="0" borderId="10" xfId="0" applyNumberFormat="1" applyFont="1" applyFill="1" applyBorder="1" applyAlignment="1">
      <alignment horizontal="center"/>
    </xf>
    <xf numFmtId="1" fontId="1" fillId="0" borderId="16" xfId="0" applyNumberFormat="1" applyFont="1" applyFill="1" applyBorder="1" applyAlignment="1">
      <alignment horizontal="center"/>
    </xf>
    <xf numFmtId="1" fontId="1" fillId="0" borderId="13" xfId="0" applyNumberFormat="1" applyFont="1" applyFill="1" applyBorder="1" applyAlignment="1">
      <alignment horizontal="center"/>
    </xf>
    <xf numFmtId="1" fontId="1" fillId="0" borderId="18" xfId="0" applyNumberFormat="1" applyFont="1" applyFill="1" applyBorder="1" applyAlignment="1">
      <alignment horizontal="center"/>
    </xf>
    <xf numFmtId="0" fontId="2" fillId="2" borderId="5"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6" xfId="0" applyFont="1" applyFill="1" applyBorder="1" applyAlignment="1">
      <alignment horizontal="center" vertical="center"/>
    </xf>
    <xf numFmtId="0" fontId="2" fillId="2" borderId="104" xfId="0" applyFont="1" applyFill="1" applyBorder="1" applyAlignment="1">
      <alignment horizontal="center" vertical="top" wrapText="1"/>
    </xf>
    <xf numFmtId="0" fontId="2" fillId="2" borderId="105" xfId="0" applyFont="1" applyFill="1" applyBorder="1" applyAlignment="1">
      <alignment horizontal="center" vertical="top" wrapText="1"/>
    </xf>
    <xf numFmtId="0" fontId="1" fillId="0" borderId="10" xfId="0" applyFont="1" applyBorder="1" applyAlignment="1">
      <alignment vertical="top" wrapText="1"/>
    </xf>
    <xf numFmtId="0" fontId="1" fillId="0" borderId="16" xfId="0" applyFont="1" applyBorder="1" applyAlignment="1">
      <alignment vertical="top" wrapText="1"/>
    </xf>
    <xf numFmtId="0" fontId="1" fillId="0" borderId="106" xfId="0" applyFont="1" applyBorder="1" applyAlignment="1">
      <alignment horizontal="center" vertical="center" wrapText="1"/>
    </xf>
    <xf numFmtId="0" fontId="1" fillId="0" borderId="107" xfId="0" applyFont="1" applyBorder="1" applyAlignment="1">
      <alignment horizontal="center" vertical="center" wrapText="1"/>
    </xf>
    <xf numFmtId="0" fontId="1" fillId="0" borderId="3" xfId="0" applyFont="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ont>
        <sz val="8"/>
      </font>
      <border/>
    </dxf>
    <dxf>
      <border/>
    </dxf>
    <dxf>
      <font>
        <b val="0"/>
        <i val="0"/>
        <color rgb="FF339933"/>
      </font>
      <fill>
        <patternFill>
          <bgColor rgb="FF339933"/>
        </patternFill>
      </fill>
      <border>
        <left style="thin">
          <color rgb="FFC0C0C0"/>
        </left>
        <right style="thin">
          <color rgb="FFFF00FF"/>
        </right>
        <top style="thin"/>
        <bottom style="thin">
          <color rgb="FFFF00FF"/>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61D772"/>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FF3535"/>
      <rgbColor rgb="00FFFFC0"/>
      <rgbColor rgb="00FEF3D8"/>
      <rgbColor rgb="00600080"/>
      <rgbColor rgb="00FF9595"/>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B6CEF8"/>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pivotCacheDefinition" Target="pivotCache/pivotCacheDefinition1.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B3:D264" sheet="Data availability"/>
  </cacheSource>
  <cacheFields count="3">
    <cacheField name="Country">
      <sharedItems containsMixedTypes="0" count="33">
        <s v="Austria"/>
        <s v="Belgium-Flanders"/>
        <s v="Bulgaria"/>
        <s v="Denmark"/>
        <s v="France"/>
        <s v="Germany"/>
        <s v="Hungary"/>
        <s v="Liechtenstein"/>
        <s v="Netherlands"/>
        <s v="Norway"/>
        <s v="Romania"/>
        <s v="Slovenia"/>
        <s v="Croatia"/>
        <s v="Czech Rep."/>
        <s v="Spain"/>
        <s v="Sweden"/>
        <s v="United Kingdom"/>
        <s v="Finland"/>
        <s v="Estonia"/>
        <s v="Switzerland"/>
        <s v="Greece"/>
        <s v="Iceland"/>
        <s v="Ireland"/>
        <s v="Italy"/>
        <s v="Italy (Piamonte)"/>
        <s v="Latvia"/>
        <s v="Lithuania"/>
        <s v="Lithuania "/>
        <s v="Luxembourg"/>
        <s v="Malta"/>
        <s v="Poland"/>
        <s v="Slovak Rep."/>
        <s v="Spain "/>
      </sharedItems>
    </cacheField>
    <cacheField name="Year">
      <sharedItems containsMixedTypes="1" containsNumber="1" containsInteger="1" count="10">
        <n v="1999"/>
        <n v="2000"/>
        <n v="2002"/>
        <n v="2003"/>
        <n v="2004"/>
        <s v="2002"/>
        <n v="2001"/>
        <n v="2005"/>
        <s v="2004-2008"/>
        <s v="2000-2005"/>
      </sharedItems>
    </cacheField>
    <cacheField name="Data2">
      <sharedItems containsMixedTypes="0" count="7">
        <s v="Annual remediation expenditures"/>
        <s v="Expected costs"/>
        <s v="Progress in control and remediation of contaminated sites "/>
        <s v="Contaminants"/>
        <s v="industrial and commercial branches responsible for local soil contamination"/>
        <s v="Breakdown of public and private remediation costs"/>
        <s v="Soil polluting activities"/>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AH39" firstHeaderRow="1" firstDataRow="3" firstDataCol="1"/>
  <pivotFields count="3">
    <pivotField axis="axisRow" dataField="1" compact="0" outline="0" subtotalTop="0" showAll="0">
      <items count="34">
        <item x="0"/>
        <item x="1"/>
        <item x="2"/>
        <item x="12"/>
        <item x="13"/>
        <item x="3"/>
        <item x="18"/>
        <item x="17"/>
        <item x="4"/>
        <item x="5"/>
        <item x="20"/>
        <item x="6"/>
        <item x="21"/>
        <item x="22"/>
        <item x="23"/>
        <item x="24"/>
        <item x="25"/>
        <item x="7"/>
        <item x="26"/>
        <item x="27"/>
        <item x="28"/>
        <item x="29"/>
        <item x="8"/>
        <item x="9"/>
        <item x="30"/>
        <item x="10"/>
        <item x="31"/>
        <item x="11"/>
        <item x="14"/>
        <item x="32"/>
        <item x="15"/>
        <item x="19"/>
        <item x="16"/>
        <item t="default"/>
      </items>
    </pivotField>
    <pivotField axis="axisCol" compact="0" outline="0" subtotalTop="0" showAll="0">
      <items count="11">
        <item x="0"/>
        <item x="1"/>
        <item x="6"/>
        <item x="2"/>
        <item x="3"/>
        <item x="4"/>
        <item x="7"/>
        <item x="9"/>
        <item x="5"/>
        <item x="8"/>
        <item t="default"/>
      </items>
    </pivotField>
    <pivotField axis="axisCol" compact="0" outline="0" subtotalTop="0" showAll="0" defaultSubtotal="0">
      <items count="7">
        <item x="0"/>
        <item x="5"/>
        <item x="3"/>
        <item x="1"/>
        <item x="4"/>
        <item x="2"/>
        <item x="6"/>
      </items>
    </pivotField>
  </pivotFields>
  <rowFields count="1">
    <field x="0"/>
  </rowFields>
  <rowItems count="34">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t="grand">
      <x/>
    </i>
  </rowItems>
  <colFields count="2">
    <field x="2"/>
    <field x="1"/>
  </colFields>
  <colItems count="33">
    <i>
      <x/>
      <x/>
    </i>
    <i r="1">
      <x v="1"/>
    </i>
    <i r="1">
      <x v="2"/>
    </i>
    <i r="1">
      <x v="3"/>
    </i>
    <i r="1">
      <x v="4"/>
    </i>
    <i r="1">
      <x v="5"/>
    </i>
    <i r="1">
      <x v="6"/>
    </i>
    <i r="1">
      <x v="7"/>
    </i>
    <i r="1">
      <x v="9"/>
    </i>
    <i>
      <x v="1"/>
      <x v="2"/>
    </i>
    <i r="1">
      <x v="3"/>
    </i>
    <i r="1">
      <x v="4"/>
    </i>
    <i r="1">
      <x v="5"/>
    </i>
    <i r="1">
      <x v="6"/>
    </i>
    <i r="1">
      <x v="7"/>
    </i>
    <i>
      <x v="2"/>
      <x v="4"/>
    </i>
    <i r="1">
      <x v="5"/>
    </i>
    <i r="1">
      <x v="6"/>
    </i>
    <i>
      <x v="3"/>
      <x v="1"/>
    </i>
    <i r="1">
      <x v="3"/>
    </i>
    <i r="1">
      <x v="4"/>
    </i>
    <i r="1">
      <x v="5"/>
    </i>
    <i r="1">
      <x v="6"/>
    </i>
    <i r="1">
      <x v="9"/>
    </i>
    <i>
      <x v="4"/>
      <x v="4"/>
    </i>
    <i r="1">
      <x v="5"/>
    </i>
    <i>
      <x v="5"/>
      <x v="1"/>
    </i>
    <i r="1">
      <x v="3"/>
    </i>
    <i r="1">
      <x v="5"/>
    </i>
    <i>
      <x v="6"/>
      <x v="3"/>
    </i>
    <i r="1">
      <x v="5"/>
    </i>
    <i r="1">
      <x v="8"/>
    </i>
    <i t="grand">
      <x/>
    </i>
  </colItems>
  <dataFields count="1">
    <dataField name="Count of Country" fld="0" subtotal="count" baseField="0" baseItem="0"/>
  </dataFields>
  <formats count="47">
    <format dxfId="0">
      <pivotArea outline="0" fieldPosition="0" dataOnly="0" type="all"/>
    </format>
    <format dxfId="1">
      <pivotArea outline="0" fieldPosition="0" dataOnly="0" labelOnly="1">
        <references count="1">
          <reference field="0" count="1">
            <x v="0"/>
          </reference>
        </references>
      </pivotArea>
    </format>
    <format dxfId="1">
      <pivotArea outline="0" fieldPosition="0" dataOnly="0" labelOnly="1">
        <references count="1">
          <reference field="0" count="1">
            <x v="1"/>
          </reference>
        </references>
      </pivotArea>
    </format>
    <format dxfId="1">
      <pivotArea outline="0" fieldPosition="0" dataOnly="0" labelOnly="1">
        <references count="1">
          <reference field="0" count="1">
            <x v="2"/>
          </reference>
        </references>
      </pivotArea>
    </format>
    <format dxfId="1">
      <pivotArea outline="0" fieldPosition="0" dataOnly="0" labelOnly="1">
        <references count="1">
          <reference field="0" count="1">
            <x v="3"/>
          </reference>
        </references>
      </pivotArea>
    </format>
    <format dxfId="1">
      <pivotArea outline="0" fieldPosition="0" dataOnly="0" labelOnly="1">
        <references count="1">
          <reference field="0" count="1">
            <x v="4"/>
          </reference>
        </references>
      </pivotArea>
    </format>
    <format dxfId="1">
      <pivotArea outline="0" fieldPosition="0" dataOnly="0" labelOnly="1">
        <references count="1">
          <reference field="0" count="1">
            <x v="5"/>
          </reference>
        </references>
      </pivotArea>
    </format>
    <format dxfId="1">
      <pivotArea outline="0" fieldPosition="0" dataOnly="0" labelOnly="1">
        <references count="1">
          <reference field="0" count="1">
            <x v="6"/>
          </reference>
        </references>
      </pivotArea>
    </format>
    <format dxfId="1">
      <pivotArea outline="0" fieldPosition="0" dataOnly="0" labelOnly="1">
        <references count="1">
          <reference field="0" count="1">
            <x v="7"/>
          </reference>
        </references>
      </pivotArea>
    </format>
    <format dxfId="1">
      <pivotArea outline="0" fieldPosition="0" dataOnly="0" labelOnly="1">
        <references count="1">
          <reference field="0" count="1">
            <x v="8"/>
          </reference>
        </references>
      </pivotArea>
    </format>
    <format dxfId="1">
      <pivotArea outline="0" fieldPosition="0" dataOnly="0" labelOnly="1">
        <references count="1">
          <reference field="0" count="1">
            <x v="9"/>
          </reference>
        </references>
      </pivotArea>
    </format>
    <format dxfId="1">
      <pivotArea outline="0" fieldPosition="0" dataOnly="0" labelOnly="1">
        <references count="1">
          <reference field="0" count="1">
            <x v="10"/>
          </reference>
        </references>
      </pivotArea>
    </format>
    <format dxfId="1">
      <pivotArea outline="0" fieldPosition="0" dataOnly="0" labelOnly="1">
        <references count="1">
          <reference field="0" count="1">
            <x v="11"/>
          </reference>
        </references>
      </pivotArea>
    </format>
    <format dxfId="1">
      <pivotArea outline="0" fieldPosition="0" dataOnly="0" labelOnly="1">
        <references count="1">
          <reference field="0" count="1">
            <x v="12"/>
          </reference>
        </references>
      </pivotArea>
    </format>
    <format dxfId="1">
      <pivotArea outline="0" fieldPosition="0" dataOnly="0" labelOnly="1">
        <references count="1">
          <reference field="0" count="1">
            <x v="13"/>
          </reference>
        </references>
      </pivotArea>
    </format>
    <format dxfId="1">
      <pivotArea outline="0" fieldPosition="0" dataOnly="0" labelOnly="1">
        <references count="1">
          <reference field="0" count="1">
            <x v="14"/>
          </reference>
        </references>
      </pivotArea>
    </format>
    <format dxfId="1">
      <pivotArea outline="0" fieldPosition="0" dataOnly="0" labelOnly="1">
        <references count="1">
          <reference field="0" count="1">
            <x v="15"/>
          </reference>
        </references>
      </pivotArea>
    </format>
    <format dxfId="1">
      <pivotArea outline="0" fieldPosition="0" dataOnly="0" labelOnly="1">
        <references count="1">
          <reference field="0" count="1">
            <x v="16"/>
          </reference>
        </references>
      </pivotArea>
    </format>
    <format dxfId="1">
      <pivotArea outline="0" fieldPosition="0" dataOnly="0" labelOnly="1">
        <references count="1">
          <reference field="0" count="1">
            <x v="17"/>
          </reference>
        </references>
      </pivotArea>
    </format>
    <format dxfId="1">
      <pivotArea outline="0" fieldPosition="0" dataOnly="0" labelOnly="1">
        <references count="1">
          <reference field="0" count="1">
            <x v="18"/>
          </reference>
        </references>
      </pivotArea>
    </format>
    <format dxfId="1">
      <pivotArea outline="0" fieldPosition="0" dataOnly="0" labelOnly="1">
        <references count="1">
          <reference field="0" count="1">
            <x v="19"/>
          </reference>
        </references>
      </pivotArea>
    </format>
    <format dxfId="1">
      <pivotArea outline="0" fieldPosition="0" dataOnly="0" labelOnly="1">
        <references count="1">
          <reference field="0" count="1">
            <x v="20"/>
          </reference>
        </references>
      </pivotArea>
    </format>
    <format dxfId="1">
      <pivotArea outline="0" fieldPosition="0" dataOnly="0" labelOnly="1">
        <references count="1">
          <reference field="0" count="1">
            <x v="21"/>
          </reference>
        </references>
      </pivotArea>
    </format>
    <format dxfId="1">
      <pivotArea outline="0" fieldPosition="0" dataOnly="0" labelOnly="1">
        <references count="1">
          <reference field="0" count="1">
            <x v="22"/>
          </reference>
        </references>
      </pivotArea>
    </format>
    <format dxfId="1">
      <pivotArea outline="0" fieldPosition="0" dataOnly="0" labelOnly="1">
        <references count="1">
          <reference field="0" count="1">
            <x v="23"/>
          </reference>
        </references>
      </pivotArea>
    </format>
    <format dxfId="1">
      <pivotArea outline="0" fieldPosition="0" dataOnly="0" labelOnly="1">
        <references count="1">
          <reference field="0" count="1">
            <x v="24"/>
          </reference>
        </references>
      </pivotArea>
    </format>
    <format dxfId="1">
      <pivotArea outline="0" fieldPosition="0" dataOnly="0" labelOnly="1">
        <references count="1">
          <reference field="0" count="1">
            <x v="25"/>
          </reference>
        </references>
      </pivotArea>
    </format>
    <format dxfId="1">
      <pivotArea outline="0" fieldPosition="0" dataOnly="0" labelOnly="1">
        <references count="1">
          <reference field="0" count="1">
            <x v="26"/>
          </reference>
        </references>
      </pivotArea>
    </format>
    <format dxfId="1">
      <pivotArea outline="0" fieldPosition="0" dataOnly="0" labelOnly="1">
        <references count="1">
          <reference field="0" count="1">
            <x v="27"/>
          </reference>
        </references>
      </pivotArea>
    </format>
    <format dxfId="1">
      <pivotArea outline="0" fieldPosition="0" dataOnly="0" labelOnly="1">
        <references count="1">
          <reference field="0" count="1">
            <x v="28"/>
          </reference>
        </references>
      </pivotArea>
    </format>
    <format dxfId="1">
      <pivotArea outline="0" fieldPosition="0" dataOnly="0" labelOnly="1">
        <references count="1">
          <reference field="0" count="1">
            <x v="29"/>
          </reference>
        </references>
      </pivotArea>
    </format>
    <format dxfId="1">
      <pivotArea outline="0" fieldPosition="0" dataOnly="0" labelOnly="1">
        <references count="1">
          <reference field="0" count="1">
            <x v="30"/>
          </reference>
        </references>
      </pivotArea>
    </format>
    <format dxfId="1">
      <pivotArea outline="0" fieldPosition="0" dataOnly="0" labelOnly="1">
        <references count="1">
          <reference field="0" count="1">
            <x v="31"/>
          </reference>
        </references>
      </pivotArea>
    </format>
    <format dxfId="1">
      <pivotArea outline="0" fieldPosition="0" dataOnly="0" labelOnly="1">
        <references count="1">
          <reference field="0" count="1">
            <x v="32"/>
          </reference>
        </references>
      </pivotArea>
    </format>
    <format dxfId="1">
      <pivotArea outline="0" fieldPosition="0">
        <references count="2">
          <reference field="0" count="0"/>
          <reference field="2" avgSubtotal="1" countASubtotal="1" countSubtotal="1" defaultSubtotal="1" maxSubtotal="1" minSubtotal="1" productSubtotal="1" stdDevPSubtotal="1" stdDevSubtotal="1" sumSubtotal="1" varPSubtotal="1" varSubtotal="1" count="1">
            <x v="0"/>
          </reference>
        </references>
      </pivotArea>
    </format>
    <format dxfId="1">
      <pivotArea outline="0" fieldPosition="0">
        <references count="2">
          <reference field="0" count="0"/>
          <reference field="2" avgSubtotal="1" countASubtotal="1" countSubtotal="1" defaultSubtotal="1" maxSubtotal="1" minSubtotal="1" productSubtotal="1" stdDevPSubtotal="1" stdDevSubtotal="1" sumSubtotal="1" varPSubtotal="1" varSubtotal="1" count="1">
            <x v="1"/>
          </reference>
        </references>
      </pivotArea>
    </format>
    <format dxfId="1">
      <pivotArea outline="0" fieldPosition="0">
        <references count="2">
          <reference field="0" count="0"/>
          <reference field="2" avgSubtotal="1" countASubtotal="1" countSubtotal="1" defaultSubtotal="1" maxSubtotal="1" minSubtotal="1" productSubtotal="1" stdDevPSubtotal="1" stdDevSubtotal="1" sumSubtotal="1" varPSubtotal="1" varSubtotal="1" count="1">
            <x v="2"/>
          </reference>
        </references>
      </pivotArea>
    </format>
    <format dxfId="1">
      <pivotArea outline="0" fieldPosition="0">
        <references count="2">
          <reference field="0" count="0"/>
          <reference field="2" avgSubtotal="1" countASubtotal="1" countSubtotal="1" defaultSubtotal="1" maxSubtotal="1" minSubtotal="1" productSubtotal="1" stdDevPSubtotal="1" stdDevSubtotal="1" sumSubtotal="1" varPSubtotal="1" varSubtotal="1" count="1">
            <x v="3"/>
          </reference>
        </references>
      </pivotArea>
    </format>
    <format dxfId="1">
      <pivotArea outline="0" fieldPosition="0">
        <references count="2">
          <reference field="0" count="0"/>
          <reference field="2" avgSubtotal="1" countASubtotal="1" countSubtotal="1" defaultSubtotal="1" maxSubtotal="1" minSubtotal="1" productSubtotal="1" stdDevPSubtotal="1" stdDevSubtotal="1" sumSubtotal="1" varPSubtotal="1" varSubtotal="1" count="2">
            <x v="4"/>
            <x v="5"/>
          </reference>
        </references>
      </pivotArea>
    </format>
    <format dxfId="1">
      <pivotArea outline="0" fieldPosition="0">
        <references count="2">
          <reference field="0" count="0"/>
          <reference field="2" avgSubtotal="1" countASubtotal="1" countSubtotal="1" defaultSubtotal="1" maxSubtotal="1" minSubtotal="1" productSubtotal="1" stdDevPSubtotal="1" stdDevSubtotal="1" sumSubtotal="1" varPSubtotal="1" varSubtotal="1" count="1">
            <x v="6"/>
          </reference>
        </references>
      </pivotArea>
    </format>
    <format dxfId="1">
      <pivotArea outline="0" fieldPosition="0" axis="axisCol" field="2" grandRow="1">
        <references count="1">
          <reference field="2" avgSubtotal="1" countASubtotal="1" countSubtotal="1" defaultSubtotal="1" maxSubtotal="1" minSubtotal="1" productSubtotal="1" stdDevPSubtotal="1" stdDevSubtotal="1" sumSubtotal="1" varPSubtotal="1" varSubtotal="1" count="1">
            <x v="0"/>
          </reference>
        </references>
      </pivotArea>
    </format>
    <format dxfId="1">
      <pivotArea outline="0" fieldPosition="0" axis="axisCol" field="2" grandRow="1">
        <references count="1">
          <reference field="2" avgSubtotal="1" countASubtotal="1" countSubtotal="1" defaultSubtotal="1" maxSubtotal="1" minSubtotal="1" productSubtotal="1" stdDevPSubtotal="1" stdDevSubtotal="1" sumSubtotal="1" varPSubtotal="1" varSubtotal="1" count="1">
            <x v="1"/>
          </reference>
        </references>
      </pivotArea>
    </format>
    <format dxfId="1">
      <pivotArea outline="0" fieldPosition="0" axis="axisCol" field="2" grandRow="1">
        <references count="1">
          <reference field="2" avgSubtotal="1" countASubtotal="1" countSubtotal="1" defaultSubtotal="1" maxSubtotal="1" minSubtotal="1" productSubtotal="1" stdDevPSubtotal="1" stdDevSubtotal="1" sumSubtotal="1" varPSubtotal="1" varSubtotal="1" count="1">
            <x v="2"/>
          </reference>
        </references>
      </pivotArea>
    </format>
    <format dxfId="1">
      <pivotArea outline="0" fieldPosition="0" axis="axisCol" field="2" grandRow="1">
        <references count="1">
          <reference field="2" avgSubtotal="1" countASubtotal="1" countSubtotal="1" defaultSubtotal="1" maxSubtotal="1" minSubtotal="1" productSubtotal="1" stdDevPSubtotal="1" stdDevSubtotal="1" sumSubtotal="1" varPSubtotal="1" varSubtotal="1" count="1">
            <x v="3"/>
          </reference>
        </references>
      </pivotArea>
    </format>
    <format dxfId="1">
      <pivotArea outline="0" fieldPosition="0" axis="axisCol" field="2" grandRow="1">
        <references count="1">
          <reference field="2" avgSubtotal="1" countASubtotal="1" countSubtotal="1" defaultSubtotal="1" maxSubtotal="1" minSubtotal="1" productSubtotal="1" stdDevPSubtotal="1" stdDevSubtotal="1" sumSubtotal="1" varPSubtotal="1" varSubtotal="1" count="2">
            <x v="4"/>
            <x v="5"/>
          </reference>
        </references>
      </pivotArea>
    </format>
    <format dxfId="1">
      <pivotArea outline="0" fieldPosition="0" axis="axisCol" field="2" grandRow="1">
        <references count="1">
          <reference field="2" avgSubtotal="1" countASubtotal="1" countSubtotal="1" defaultSubtotal="1" maxSubtotal="1" minSubtotal="1" productSubtotal="1" stdDevPSubtotal="1" stdDevSubtotal="1" sumSubtotal="1" varPSubtotal="1" varSubtotal="1" count="1">
            <x v="6"/>
          </reference>
        </references>
      </pivotArea>
    </format>
    <format dxfId="1">
      <pivotArea outline="0" fieldPosition="0" axis="axisRow" field="0" grandCol="1">
        <references count="1">
          <reference field="0" count="0"/>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sft.no/grunn/" TargetMode="External" /><Relationship Id="rId2" Type="http://schemas.openxmlformats.org/officeDocument/2006/relationships/hyperlink" Target="http://www.sft.no/grunn/" TargetMode="External" /><Relationship Id="rId3" Type="http://schemas.openxmlformats.org/officeDocument/2006/relationships/hyperlink" Target="http://www.sft.no/grunn/" TargetMode="External" /><Relationship Id="rId4" Type="http://schemas.openxmlformats.org/officeDocument/2006/relationships/hyperlink" Target="http://www.sft.no/grunn/" TargetMode="External" /><Relationship Id="rId5" Type="http://schemas.openxmlformats.org/officeDocument/2006/relationships/comments" Target="../comments10.xml" /><Relationship Id="rId6" Type="http://schemas.openxmlformats.org/officeDocument/2006/relationships/vmlDrawing" Target="../drawings/vmlDrawing7.vml"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s>
</file>

<file path=xl/worksheets/sheet1.xml><?xml version="1.0" encoding="utf-8"?>
<worksheet xmlns="http://schemas.openxmlformats.org/spreadsheetml/2006/main" xmlns:r="http://schemas.openxmlformats.org/officeDocument/2006/relationships">
  <dimension ref="B2:F261"/>
  <sheetViews>
    <sheetView showGridLines="0" workbookViewId="0" topLeftCell="A1">
      <selection activeCell="A1" sqref="A1"/>
    </sheetView>
  </sheetViews>
  <sheetFormatPr defaultColWidth="9.140625" defaultRowHeight="12.75"/>
  <cols>
    <col min="1" max="1" width="3.421875" style="0" customWidth="1"/>
    <col min="2" max="2" width="43.140625" style="0" customWidth="1"/>
    <col min="3" max="3" width="13.140625" style="0" bestFit="1" customWidth="1"/>
    <col min="4" max="4" width="16.28125" style="0" customWidth="1"/>
    <col min="5" max="5" width="11.8515625" style="0" bestFit="1" customWidth="1"/>
  </cols>
  <sheetData>
    <row r="2" spans="2:5" ht="18">
      <c r="B2" s="347" t="s">
        <v>396</v>
      </c>
      <c r="C2" s="347"/>
      <c r="D2" s="348"/>
      <c r="E2" s="348"/>
    </row>
    <row r="3" ht="12.75">
      <c r="B3" s="367" t="s">
        <v>397</v>
      </c>
    </row>
    <row r="4" s="1" customFormat="1" ht="11.25"/>
    <row r="5" spans="2:5" s="1" customFormat="1" ht="11.25">
      <c r="B5" s="351" t="s">
        <v>393</v>
      </c>
      <c r="C5" s="356" t="s">
        <v>376</v>
      </c>
      <c r="D5" s="352" t="s">
        <v>388</v>
      </c>
      <c r="E5" s="356" t="s">
        <v>66</v>
      </c>
    </row>
    <row r="6" spans="2:5" s="1" customFormat="1" ht="11.25">
      <c r="B6" s="381" t="s">
        <v>403</v>
      </c>
      <c r="C6" s="382"/>
      <c r="D6" s="383" t="s">
        <v>404</v>
      </c>
      <c r="E6" s="382"/>
    </row>
    <row r="7" spans="2:5" s="1" customFormat="1" ht="11.25">
      <c r="B7" s="424" t="s">
        <v>441</v>
      </c>
      <c r="C7" s="425"/>
      <c r="D7" s="426" t="s">
        <v>440</v>
      </c>
      <c r="E7" s="425"/>
    </row>
    <row r="8" spans="2:5" s="1" customFormat="1" ht="22.5">
      <c r="B8" s="353" t="s">
        <v>0</v>
      </c>
      <c r="C8" s="357" t="s">
        <v>377</v>
      </c>
      <c r="D8" s="361" t="s">
        <v>375</v>
      </c>
      <c r="E8" s="364" t="s">
        <v>392</v>
      </c>
    </row>
    <row r="9" spans="2:5" s="1" customFormat="1" ht="11.25">
      <c r="B9" s="354" t="s">
        <v>34</v>
      </c>
      <c r="C9" s="358" t="s">
        <v>379</v>
      </c>
      <c r="D9" s="362" t="s">
        <v>378</v>
      </c>
      <c r="E9" s="365"/>
    </row>
    <row r="10" spans="2:5" s="1" customFormat="1" ht="33.75">
      <c r="B10" s="354" t="s">
        <v>32</v>
      </c>
      <c r="C10" s="359" t="s">
        <v>380</v>
      </c>
      <c r="D10" s="362" t="s">
        <v>382</v>
      </c>
      <c r="E10" s="365"/>
    </row>
    <row r="11" spans="2:5" s="1" customFormat="1" ht="22.5">
      <c r="B11" s="354" t="s">
        <v>26</v>
      </c>
      <c r="C11" s="359" t="s">
        <v>381</v>
      </c>
      <c r="D11" s="362" t="s">
        <v>382</v>
      </c>
      <c r="E11" s="365"/>
    </row>
    <row r="12" spans="2:5" s="1" customFormat="1" ht="22.5">
      <c r="B12" s="354" t="s">
        <v>33</v>
      </c>
      <c r="C12" s="359" t="s">
        <v>383</v>
      </c>
      <c r="D12" s="362" t="s">
        <v>382</v>
      </c>
      <c r="E12" s="365"/>
    </row>
    <row r="13" spans="2:5" s="1" customFormat="1" ht="11.25">
      <c r="B13" s="354" t="s">
        <v>97</v>
      </c>
      <c r="C13" s="359" t="s">
        <v>384</v>
      </c>
      <c r="D13" s="362" t="s">
        <v>385</v>
      </c>
      <c r="E13" s="365"/>
    </row>
    <row r="14" spans="2:5" s="1" customFormat="1" ht="33.75">
      <c r="B14" s="354" t="s">
        <v>23</v>
      </c>
      <c r="C14" s="359" t="s">
        <v>386</v>
      </c>
      <c r="D14" s="362" t="s">
        <v>387</v>
      </c>
      <c r="E14" s="365"/>
    </row>
    <row r="15" spans="2:5" s="1" customFormat="1" ht="22.5">
      <c r="B15" s="354" t="s">
        <v>120</v>
      </c>
      <c r="C15" s="359" t="s">
        <v>390</v>
      </c>
      <c r="D15" s="362" t="s">
        <v>391</v>
      </c>
      <c r="E15" s="365"/>
    </row>
    <row r="16" spans="2:5" s="1" customFormat="1" ht="22.5">
      <c r="B16" s="385" t="s">
        <v>416</v>
      </c>
      <c r="C16" s="386">
        <v>2004</v>
      </c>
      <c r="D16" s="387" t="s">
        <v>392</v>
      </c>
      <c r="E16" s="388"/>
    </row>
    <row r="17" spans="2:5" s="1" customFormat="1" ht="11.25">
      <c r="B17" s="355" t="s">
        <v>394</v>
      </c>
      <c r="C17" s="360"/>
      <c r="D17" s="363" t="s">
        <v>395</v>
      </c>
      <c r="E17" s="366"/>
    </row>
    <row r="18" spans="2:3" s="1" customFormat="1" ht="11.25">
      <c r="B18" s="184"/>
      <c r="C18" s="184"/>
    </row>
    <row r="19" spans="2:3" s="1" customFormat="1" ht="11.25">
      <c r="B19" s="184"/>
      <c r="C19" s="184"/>
    </row>
    <row r="20" spans="2:3" s="1" customFormat="1" ht="11.25">
      <c r="B20" s="184"/>
      <c r="C20" s="184"/>
    </row>
    <row r="21" spans="2:3" s="1" customFormat="1" ht="11.25">
      <c r="B21" s="184"/>
      <c r="C21" s="184"/>
    </row>
    <row r="22" spans="2:3" s="1" customFormat="1" ht="11.25">
      <c r="B22" s="184"/>
      <c r="C22" s="184"/>
    </row>
    <row r="23" spans="2:3" s="1" customFormat="1" ht="11.25">
      <c r="B23" s="184"/>
      <c r="C23" s="184"/>
    </row>
    <row r="24" spans="2:3" s="1" customFormat="1" ht="11.25">
      <c r="B24" s="184"/>
      <c r="C24" s="184"/>
    </row>
    <row r="25" spans="2:3" s="1" customFormat="1" ht="11.25">
      <c r="B25" s="184"/>
      <c r="C25" s="184"/>
    </row>
    <row r="26" spans="2:3" s="1" customFormat="1" ht="11.25">
      <c r="B26" s="184"/>
      <c r="C26" s="184"/>
    </row>
    <row r="27" spans="2:3" s="1" customFormat="1" ht="11.25">
      <c r="B27" s="184"/>
      <c r="C27" s="184"/>
    </row>
    <row r="28" spans="2:3" s="1" customFormat="1" ht="11.25">
      <c r="B28" s="184"/>
      <c r="C28" s="184"/>
    </row>
    <row r="29" spans="2:3" s="1" customFormat="1" ht="11.25">
      <c r="B29" s="184"/>
      <c r="C29" s="184"/>
    </row>
    <row r="30" spans="2:3" s="1" customFormat="1" ht="11.25">
      <c r="B30" s="184"/>
      <c r="C30" s="184"/>
    </row>
    <row r="31" spans="2:3" s="1" customFormat="1" ht="11.25">
      <c r="B31" s="184"/>
      <c r="C31" s="184"/>
    </row>
    <row r="32" spans="2:3" s="1" customFormat="1" ht="11.25">
      <c r="B32" s="184"/>
      <c r="C32" s="184"/>
    </row>
    <row r="33" spans="2:3" s="1" customFormat="1" ht="11.25">
      <c r="B33" s="184"/>
      <c r="C33" s="184"/>
    </row>
    <row r="34" spans="2:3" s="1" customFormat="1" ht="11.25">
      <c r="B34" s="184"/>
      <c r="C34" s="184"/>
    </row>
    <row r="35" spans="2:3" s="1" customFormat="1" ht="11.25">
      <c r="B35" s="184"/>
      <c r="C35" s="184"/>
    </row>
    <row r="36" spans="2:3" s="1" customFormat="1" ht="11.25">
      <c r="B36" s="184"/>
      <c r="C36" s="184"/>
    </row>
    <row r="37" spans="2:3" s="1" customFormat="1" ht="11.25">
      <c r="B37" s="184"/>
      <c r="C37" s="184"/>
    </row>
    <row r="38" spans="2:3" s="1" customFormat="1" ht="11.25">
      <c r="B38" s="184"/>
      <c r="C38" s="184"/>
    </row>
    <row r="39" spans="2:3" s="1" customFormat="1" ht="11.25">
      <c r="B39" s="184"/>
      <c r="C39" s="184"/>
    </row>
    <row r="40" spans="2:3" s="1" customFormat="1" ht="11.25">
      <c r="B40" s="184"/>
      <c r="C40" s="184"/>
    </row>
    <row r="41" spans="2:3" s="1" customFormat="1" ht="11.25">
      <c r="B41" s="184"/>
      <c r="C41" s="184"/>
    </row>
    <row r="42" spans="2:3" s="1" customFormat="1" ht="11.25">
      <c r="B42" s="184"/>
      <c r="C42" s="184"/>
    </row>
    <row r="43" spans="2:3" s="1" customFormat="1" ht="11.25">
      <c r="B43" s="184"/>
      <c r="C43" s="184"/>
    </row>
    <row r="44" spans="2:3" s="1" customFormat="1" ht="11.25">
      <c r="B44" s="184"/>
      <c r="C44" s="184"/>
    </row>
    <row r="45" s="1" customFormat="1" ht="11.25"/>
    <row r="46" s="1" customFormat="1" ht="11.25"/>
    <row r="47" s="1" customFormat="1" ht="11.25"/>
    <row r="48" s="1" customFormat="1" ht="11.25"/>
    <row r="49" s="1" customFormat="1" ht="11.25"/>
    <row r="50" s="1" customFormat="1" ht="11.25"/>
    <row r="51" s="1" customFormat="1" ht="11.25"/>
    <row r="52" s="1" customFormat="1" ht="11.25"/>
    <row r="53" s="1" customFormat="1" ht="11.25"/>
    <row r="54" s="1" customFormat="1" ht="11.25"/>
    <row r="55" s="1" customFormat="1" ht="11.25"/>
    <row r="56" s="1" customFormat="1" ht="11.25"/>
    <row r="57" s="1" customFormat="1" ht="11.25"/>
    <row r="58" s="1" customFormat="1" ht="11.25"/>
    <row r="59" s="1" customFormat="1" ht="11.25"/>
    <row r="60" s="1" customFormat="1" ht="11.25"/>
    <row r="61" spans="4:6" ht="12.75">
      <c r="D61" s="1"/>
      <c r="E61" s="1"/>
      <c r="F61" s="1"/>
    </row>
    <row r="62" spans="4:6" ht="12.75">
      <c r="D62" s="1"/>
      <c r="E62" s="1"/>
      <c r="F62" s="1"/>
    </row>
    <row r="63" spans="4:6" ht="12.75">
      <c r="D63" s="1"/>
      <c r="E63" s="1"/>
      <c r="F63" s="1"/>
    </row>
    <row r="64" spans="4:6" ht="12.75">
      <c r="D64" s="1"/>
      <c r="E64" s="1"/>
      <c r="F64" s="1"/>
    </row>
    <row r="65" spans="4:6" ht="12.75">
      <c r="D65" s="1"/>
      <c r="E65" s="1"/>
      <c r="F65" s="1"/>
    </row>
    <row r="66" spans="4:6" ht="12.75">
      <c r="D66" s="1"/>
      <c r="E66" s="1"/>
      <c r="F66" s="1"/>
    </row>
    <row r="67" spans="4:6" ht="12.75">
      <c r="D67" s="1"/>
      <c r="E67" s="1"/>
      <c r="F67" s="1"/>
    </row>
    <row r="68" spans="4:6" ht="12.75">
      <c r="D68" s="1"/>
      <c r="E68" s="1"/>
      <c r="F68" s="1"/>
    </row>
    <row r="69" spans="4:6" ht="12.75">
      <c r="D69" s="1"/>
      <c r="E69" s="1"/>
      <c r="F69" s="1"/>
    </row>
    <row r="70" spans="4:6" ht="12.75">
      <c r="D70" s="1"/>
      <c r="E70" s="1"/>
      <c r="F70" s="1"/>
    </row>
    <row r="71" spans="4:6" ht="12.75">
      <c r="D71" s="1"/>
      <c r="E71" s="1"/>
      <c r="F71" s="1"/>
    </row>
    <row r="72" spans="4:6" ht="12.75">
      <c r="D72" s="1"/>
      <c r="E72" s="1"/>
      <c r="F72" s="1"/>
    </row>
    <row r="73" spans="4:6" ht="12.75">
      <c r="D73" s="1"/>
      <c r="E73" s="1"/>
      <c r="F73" s="1"/>
    </row>
    <row r="74" spans="4:6" ht="12.75">
      <c r="D74" s="1"/>
      <c r="E74" s="1"/>
      <c r="F74" s="1"/>
    </row>
    <row r="75" spans="4:6" ht="12.75">
      <c r="D75" s="1"/>
      <c r="E75" s="1"/>
      <c r="F75" s="1"/>
    </row>
    <row r="76" spans="4:6" ht="12.75">
      <c r="D76" s="1"/>
      <c r="E76" s="1"/>
      <c r="F76" s="1"/>
    </row>
    <row r="77" spans="4:6" ht="12.75">
      <c r="D77" s="1"/>
      <c r="E77" s="1"/>
      <c r="F77" s="1"/>
    </row>
    <row r="78" spans="4:6" ht="12.75">
      <c r="D78" s="1"/>
      <c r="E78" s="1"/>
      <c r="F78" s="1"/>
    </row>
    <row r="79" spans="4:6" ht="12.75">
      <c r="D79" s="1"/>
      <c r="E79" s="1"/>
      <c r="F79" s="1"/>
    </row>
    <row r="80" spans="4:6" ht="12.75">
      <c r="D80" s="1"/>
      <c r="E80" s="1"/>
      <c r="F80" s="1"/>
    </row>
    <row r="81" spans="4:6" ht="12.75">
      <c r="D81" s="1"/>
      <c r="E81" s="1"/>
      <c r="F81" s="1"/>
    </row>
    <row r="82" spans="4:6" ht="12.75">
      <c r="D82" s="1"/>
      <c r="E82" s="1"/>
      <c r="F82" s="1"/>
    </row>
    <row r="83" spans="4:6" ht="12.75">
      <c r="D83" s="1"/>
      <c r="E83" s="1"/>
      <c r="F83" s="1"/>
    </row>
    <row r="84" spans="4:6" ht="12.75">
      <c r="D84" s="1"/>
      <c r="E84" s="1"/>
      <c r="F84" s="1"/>
    </row>
    <row r="85" spans="4:6" ht="12.75">
      <c r="D85" s="1"/>
      <c r="E85" s="1"/>
      <c r="F85" s="1"/>
    </row>
    <row r="86" spans="4:6" ht="12.75">
      <c r="D86" s="1"/>
      <c r="E86" s="1"/>
      <c r="F86" s="1"/>
    </row>
    <row r="87" spans="4:6" ht="12.75">
      <c r="D87" s="1"/>
      <c r="E87" s="1"/>
      <c r="F87" s="1"/>
    </row>
    <row r="88" spans="4:6" ht="12.75">
      <c r="D88" s="1"/>
      <c r="E88" s="1"/>
      <c r="F88" s="1"/>
    </row>
    <row r="89" spans="4:6" ht="12.75">
      <c r="D89" s="1"/>
      <c r="E89" s="1"/>
      <c r="F89" s="1"/>
    </row>
    <row r="90" spans="4:6" ht="12.75">
      <c r="D90" s="1"/>
      <c r="E90" s="1"/>
      <c r="F90" s="1"/>
    </row>
    <row r="91" spans="4:6" ht="12.75">
      <c r="D91" s="1"/>
      <c r="E91" s="1"/>
      <c r="F91" s="1"/>
    </row>
    <row r="92" spans="4:6" ht="12.75">
      <c r="D92" s="1"/>
      <c r="E92" s="1"/>
      <c r="F92" s="1"/>
    </row>
    <row r="93" spans="4:6" ht="12.75">
      <c r="D93" s="1"/>
      <c r="E93" s="1"/>
      <c r="F93" s="1"/>
    </row>
    <row r="94" spans="4:6" ht="12.75">
      <c r="D94" s="1"/>
      <c r="E94" s="1"/>
      <c r="F94" s="1"/>
    </row>
    <row r="95" spans="4:6" ht="12.75">
      <c r="D95" s="1"/>
      <c r="E95" s="1"/>
      <c r="F95" s="1"/>
    </row>
    <row r="96" spans="4:6" ht="12.75">
      <c r="D96" s="1"/>
      <c r="E96" s="1"/>
      <c r="F96" s="1"/>
    </row>
    <row r="97" spans="4:6" ht="12.75">
      <c r="D97" s="1"/>
      <c r="E97" s="1"/>
      <c r="F97" s="1"/>
    </row>
    <row r="98" spans="4:6" ht="12.75">
      <c r="D98" s="1"/>
      <c r="E98" s="1"/>
      <c r="F98" s="1"/>
    </row>
    <row r="99" spans="4:6" ht="12.75">
      <c r="D99" s="1"/>
      <c r="E99" s="1"/>
      <c r="F99" s="1"/>
    </row>
    <row r="100" spans="4:6" ht="12.75">
      <c r="D100" s="1"/>
      <c r="E100" s="1"/>
      <c r="F100" s="1"/>
    </row>
    <row r="101" spans="4:6" ht="12.75">
      <c r="D101" s="1"/>
      <c r="E101" s="1"/>
      <c r="F101" s="1"/>
    </row>
    <row r="102" spans="4:6" ht="12.75">
      <c r="D102" s="1"/>
      <c r="E102" s="1"/>
      <c r="F102" s="1"/>
    </row>
    <row r="103" spans="4:6" ht="12.75">
      <c r="D103" s="1"/>
      <c r="E103" s="1"/>
      <c r="F103" s="1"/>
    </row>
    <row r="104" spans="4:6" ht="12.75">
      <c r="D104" s="1"/>
      <c r="E104" s="1"/>
      <c r="F104" s="1"/>
    </row>
    <row r="105" spans="4:6" ht="12.75">
      <c r="D105" s="1"/>
      <c r="E105" s="1"/>
      <c r="F105" s="1"/>
    </row>
    <row r="106" spans="4:6" ht="12.75">
      <c r="D106" s="1"/>
      <c r="E106" s="1"/>
      <c r="F106" s="1"/>
    </row>
    <row r="107" spans="4:6" ht="12.75">
      <c r="D107" s="1"/>
      <c r="E107" s="1"/>
      <c r="F107" s="1"/>
    </row>
    <row r="108" spans="4:6" ht="12.75">
      <c r="D108" s="1"/>
      <c r="E108" s="1"/>
      <c r="F108" s="1"/>
    </row>
    <row r="109" spans="4:6" ht="12.75">
      <c r="D109" s="1"/>
      <c r="E109" s="1"/>
      <c r="F109" s="1"/>
    </row>
    <row r="110" spans="4:6" ht="12.75">
      <c r="D110" s="1"/>
      <c r="E110" s="1"/>
      <c r="F110" s="1"/>
    </row>
    <row r="111" spans="4:6" ht="12.75">
      <c r="D111" s="1"/>
      <c r="E111" s="1"/>
      <c r="F111" s="1"/>
    </row>
    <row r="112" spans="4:6" ht="12.75">
      <c r="D112" s="1"/>
      <c r="E112" s="1"/>
      <c r="F112" s="1"/>
    </row>
    <row r="113" spans="4:6" ht="12.75">
      <c r="D113" s="1"/>
      <c r="E113" s="1"/>
      <c r="F113" s="1"/>
    </row>
    <row r="114" spans="4:6" ht="12.75">
      <c r="D114" s="1"/>
      <c r="E114" s="1"/>
      <c r="F114" s="1"/>
    </row>
    <row r="115" spans="4:6" ht="12.75">
      <c r="D115" s="1"/>
      <c r="E115" s="1"/>
      <c r="F115" s="1"/>
    </row>
    <row r="116" spans="4:6" ht="12.75">
      <c r="D116" s="1"/>
      <c r="E116" s="1"/>
      <c r="F116" s="1"/>
    </row>
    <row r="117" spans="4:6" ht="12.75">
      <c r="D117" s="1"/>
      <c r="E117" s="1"/>
      <c r="F117" s="1"/>
    </row>
    <row r="118" spans="4:6" ht="12.75">
      <c r="D118" s="1"/>
      <c r="E118" s="1"/>
      <c r="F118" s="1"/>
    </row>
    <row r="119" spans="4:6" ht="12.75">
      <c r="D119" s="1"/>
      <c r="E119" s="1"/>
      <c r="F119" s="1"/>
    </row>
    <row r="120" spans="4:6" ht="12.75">
      <c r="D120" s="1"/>
      <c r="E120" s="1"/>
      <c r="F120" s="1"/>
    </row>
    <row r="121" spans="4:6" ht="12.75">
      <c r="D121" s="1"/>
      <c r="E121" s="1"/>
      <c r="F121" s="1"/>
    </row>
    <row r="122" spans="4:6" ht="12.75">
      <c r="D122" s="1"/>
      <c r="E122" s="1"/>
      <c r="F122" s="1"/>
    </row>
    <row r="123" spans="4:6" ht="12.75">
      <c r="D123" s="1"/>
      <c r="E123" s="1"/>
      <c r="F123" s="1"/>
    </row>
    <row r="124" spans="4:6" ht="12.75">
      <c r="D124" s="1"/>
      <c r="E124" s="1"/>
      <c r="F124" s="1"/>
    </row>
    <row r="125" spans="4:6" ht="12.75">
      <c r="D125" s="1"/>
      <c r="E125" s="1"/>
      <c r="F125" s="1"/>
    </row>
    <row r="126" spans="4:6" ht="12.75">
      <c r="D126" s="1"/>
      <c r="E126" s="1"/>
      <c r="F126" s="1"/>
    </row>
    <row r="127" spans="4:6" ht="12.75">
      <c r="D127" s="1"/>
      <c r="E127" s="1"/>
      <c r="F127" s="1"/>
    </row>
    <row r="128" spans="4:6" ht="12.75">
      <c r="D128" s="1"/>
      <c r="E128" s="1"/>
      <c r="F128" s="1"/>
    </row>
    <row r="129" spans="4:6" ht="12.75">
      <c r="D129" s="1"/>
      <c r="E129" s="1"/>
      <c r="F129" s="1"/>
    </row>
    <row r="130" spans="4:6" ht="12.75">
      <c r="D130" s="1"/>
      <c r="E130" s="1"/>
      <c r="F130" s="1"/>
    </row>
    <row r="131" spans="4:6" ht="12.75">
      <c r="D131" s="1"/>
      <c r="E131" s="1"/>
      <c r="F131" s="1"/>
    </row>
    <row r="132" spans="4:6" ht="12.75">
      <c r="D132" s="1"/>
      <c r="E132" s="1"/>
      <c r="F132" s="1"/>
    </row>
    <row r="133" spans="4:6" ht="12.75">
      <c r="D133" s="1"/>
      <c r="E133" s="1"/>
      <c r="F133" s="1"/>
    </row>
    <row r="134" spans="4:6" ht="12.75">
      <c r="D134" s="1"/>
      <c r="E134" s="1"/>
      <c r="F134" s="1"/>
    </row>
    <row r="135" spans="4:6" ht="12.75">
      <c r="D135" s="1"/>
      <c r="E135" s="1"/>
      <c r="F135" s="1"/>
    </row>
    <row r="136" spans="4:6" ht="12.75">
      <c r="D136" s="1"/>
      <c r="E136" s="1"/>
      <c r="F136" s="1"/>
    </row>
    <row r="137" spans="4:6" ht="12.75">
      <c r="D137" s="1"/>
      <c r="E137" s="1"/>
      <c r="F137" s="1"/>
    </row>
    <row r="138" spans="4:6" ht="12.75">
      <c r="D138" s="1"/>
      <c r="E138" s="1"/>
      <c r="F138" s="1"/>
    </row>
    <row r="139" spans="4:6" ht="12.75">
      <c r="D139" s="1"/>
      <c r="E139" s="1"/>
      <c r="F139" s="1"/>
    </row>
    <row r="140" spans="4:6" ht="12.75">
      <c r="D140" s="1"/>
      <c r="E140" s="1"/>
      <c r="F140" s="1"/>
    </row>
    <row r="141" spans="4:6" ht="12.75">
      <c r="D141" s="1"/>
      <c r="E141" s="1"/>
      <c r="F141" s="1"/>
    </row>
    <row r="142" spans="4:6" ht="12.75">
      <c r="D142" s="1"/>
      <c r="E142" s="1"/>
      <c r="F142" s="1"/>
    </row>
    <row r="143" spans="4:6" ht="12.75">
      <c r="D143" s="1"/>
      <c r="E143" s="1"/>
      <c r="F143" s="1"/>
    </row>
    <row r="144" spans="4:6" ht="12.75">
      <c r="D144" s="1"/>
      <c r="E144" s="1"/>
      <c r="F144" s="1"/>
    </row>
    <row r="145" spans="4:6" ht="12.75">
      <c r="D145" s="1"/>
      <c r="E145" s="1"/>
      <c r="F145" s="1"/>
    </row>
    <row r="146" spans="4:6" ht="12.75">
      <c r="D146" s="1"/>
      <c r="E146" s="1"/>
      <c r="F146" s="1"/>
    </row>
    <row r="147" spans="4:6" ht="12.75">
      <c r="D147" s="1"/>
      <c r="E147" s="1"/>
      <c r="F147" s="1"/>
    </row>
    <row r="148" spans="4:6" ht="12.75">
      <c r="D148" s="1"/>
      <c r="E148" s="1"/>
      <c r="F148" s="1"/>
    </row>
    <row r="149" spans="4:6" ht="12.75">
      <c r="D149" s="1"/>
      <c r="E149" s="1"/>
      <c r="F149" s="1"/>
    </row>
    <row r="150" spans="4:6" ht="12.75">
      <c r="D150" s="1"/>
      <c r="E150" s="1"/>
      <c r="F150" s="1"/>
    </row>
    <row r="151" spans="4:6" ht="12.75">
      <c r="D151" s="1"/>
      <c r="E151" s="1"/>
      <c r="F151" s="1"/>
    </row>
    <row r="152" spans="4:6" ht="12.75">
      <c r="D152" s="1"/>
      <c r="E152" s="1"/>
      <c r="F152" s="1"/>
    </row>
    <row r="153" spans="4:6" ht="12.75">
      <c r="D153" s="1"/>
      <c r="E153" s="1"/>
      <c r="F153" s="1"/>
    </row>
    <row r="154" spans="4:6" ht="12.75">
      <c r="D154" s="1"/>
      <c r="E154" s="1"/>
      <c r="F154" s="1"/>
    </row>
    <row r="155" spans="4:6" ht="12.75">
      <c r="D155" s="1"/>
      <c r="E155" s="1"/>
      <c r="F155" s="1"/>
    </row>
    <row r="156" spans="4:6" ht="12.75">
      <c r="D156" s="1"/>
      <c r="E156" s="1"/>
      <c r="F156" s="1"/>
    </row>
    <row r="157" spans="4:6" ht="12.75">
      <c r="D157" s="1"/>
      <c r="E157" s="1"/>
      <c r="F157" s="1"/>
    </row>
    <row r="158" spans="4:6" ht="12.75">
      <c r="D158" s="1"/>
      <c r="E158" s="1"/>
      <c r="F158" s="1"/>
    </row>
    <row r="159" spans="4:6" ht="12.75">
      <c r="D159" s="1"/>
      <c r="E159" s="1"/>
      <c r="F159" s="1"/>
    </row>
    <row r="160" spans="4:6" ht="12.75">
      <c r="D160" s="1"/>
      <c r="E160" s="1"/>
      <c r="F160" s="1"/>
    </row>
    <row r="161" spans="4:6" ht="12.75">
      <c r="D161" s="1"/>
      <c r="E161" s="1"/>
      <c r="F161" s="1"/>
    </row>
    <row r="162" spans="4:6" ht="12.75">
      <c r="D162" s="1"/>
      <c r="E162" s="1"/>
      <c r="F162" s="1"/>
    </row>
    <row r="163" spans="4:6" ht="12.75">
      <c r="D163" s="1"/>
      <c r="E163" s="1"/>
      <c r="F163" s="1"/>
    </row>
    <row r="164" spans="4:6" ht="12.75">
      <c r="D164" s="1"/>
      <c r="E164" s="1"/>
      <c r="F164" s="1"/>
    </row>
    <row r="165" spans="4:6" ht="12.75">
      <c r="D165" s="1"/>
      <c r="E165" s="1"/>
      <c r="F165" s="1"/>
    </row>
    <row r="166" spans="4:6" ht="12.75">
      <c r="D166" s="1"/>
      <c r="E166" s="1"/>
      <c r="F166" s="1"/>
    </row>
    <row r="167" spans="4:6" ht="12.75">
      <c r="D167" s="1"/>
      <c r="E167" s="1"/>
      <c r="F167" s="1"/>
    </row>
    <row r="168" spans="4:6" ht="12.75">
      <c r="D168" s="1"/>
      <c r="E168" s="1"/>
      <c r="F168" s="1"/>
    </row>
    <row r="169" spans="4:6" ht="12.75">
      <c r="D169" s="1"/>
      <c r="E169" s="1"/>
      <c r="F169" s="1"/>
    </row>
    <row r="170" spans="4:6" ht="12.75">
      <c r="D170" s="1"/>
      <c r="E170" s="1"/>
      <c r="F170" s="1"/>
    </row>
    <row r="171" spans="4:6" ht="12.75">
      <c r="D171" s="1"/>
      <c r="E171" s="1"/>
      <c r="F171" s="1"/>
    </row>
    <row r="172" spans="4:6" ht="12.75">
      <c r="D172" s="1"/>
      <c r="E172" s="1"/>
      <c r="F172" s="1"/>
    </row>
    <row r="173" spans="4:6" ht="12.75">
      <c r="D173" s="1"/>
      <c r="E173" s="1"/>
      <c r="F173" s="1"/>
    </row>
    <row r="174" spans="4:6" ht="12.75">
      <c r="D174" s="1"/>
      <c r="E174" s="1"/>
      <c r="F174" s="1"/>
    </row>
    <row r="175" spans="4:6" ht="12.75">
      <c r="D175" s="1"/>
      <c r="E175" s="1"/>
      <c r="F175" s="1"/>
    </row>
    <row r="176" spans="4:6" ht="12.75">
      <c r="D176" s="1"/>
      <c r="E176" s="1"/>
      <c r="F176" s="1"/>
    </row>
    <row r="177" spans="4:6" ht="12.75">
      <c r="D177" s="1"/>
      <c r="E177" s="1"/>
      <c r="F177" s="1"/>
    </row>
    <row r="178" spans="4:6" ht="12.75">
      <c r="D178" s="1"/>
      <c r="E178" s="1"/>
      <c r="F178" s="1"/>
    </row>
    <row r="179" spans="4:6" ht="12.75">
      <c r="D179" s="1"/>
      <c r="E179" s="1"/>
      <c r="F179" s="1"/>
    </row>
    <row r="180" spans="4:6" ht="12.75">
      <c r="D180" s="1"/>
      <c r="E180" s="1"/>
      <c r="F180" s="1"/>
    </row>
    <row r="181" spans="4:6" ht="12.75">
      <c r="D181" s="1"/>
      <c r="E181" s="1"/>
      <c r="F181" s="1"/>
    </row>
    <row r="182" spans="4:6" ht="12.75">
      <c r="D182" s="1"/>
      <c r="E182" s="1"/>
      <c r="F182" s="1"/>
    </row>
    <row r="183" spans="4:6" ht="12.75">
      <c r="D183" s="1"/>
      <c r="E183" s="1"/>
      <c r="F183" s="1"/>
    </row>
    <row r="184" spans="4:6" ht="12.75">
      <c r="D184" s="1"/>
      <c r="E184" s="1"/>
      <c r="F184" s="1"/>
    </row>
    <row r="185" spans="4:6" ht="12.75">
      <c r="D185" s="1"/>
      <c r="E185" s="1"/>
      <c r="F185" s="1"/>
    </row>
    <row r="186" spans="4:6" ht="12.75">
      <c r="D186" s="1"/>
      <c r="E186" s="1"/>
      <c r="F186" s="1"/>
    </row>
    <row r="187" spans="4:6" ht="12.75">
      <c r="D187" s="1"/>
      <c r="E187" s="1"/>
      <c r="F187" s="1"/>
    </row>
    <row r="188" spans="4:6" ht="12.75">
      <c r="D188" s="1"/>
      <c r="E188" s="1"/>
      <c r="F188" s="1"/>
    </row>
    <row r="189" spans="4:6" ht="12.75">
      <c r="D189" s="1"/>
      <c r="E189" s="1"/>
      <c r="F189" s="1"/>
    </row>
    <row r="190" spans="4:6" ht="12.75">
      <c r="D190" s="1"/>
      <c r="E190" s="1"/>
      <c r="F190" s="1"/>
    </row>
    <row r="191" spans="4:6" ht="12.75">
      <c r="D191" s="1"/>
      <c r="E191" s="1"/>
      <c r="F191" s="1"/>
    </row>
    <row r="192" spans="4:6" ht="12.75">
      <c r="D192" s="1"/>
      <c r="E192" s="1"/>
      <c r="F192" s="1"/>
    </row>
    <row r="193" spans="4:6" ht="12.75">
      <c r="D193" s="1"/>
      <c r="E193" s="1"/>
      <c r="F193" s="1"/>
    </row>
    <row r="194" spans="4:6" ht="12.75">
      <c r="D194" s="1"/>
      <c r="E194" s="1"/>
      <c r="F194" s="1"/>
    </row>
    <row r="195" spans="4:6" ht="12.75">
      <c r="D195" s="1"/>
      <c r="E195" s="1"/>
      <c r="F195" s="1"/>
    </row>
    <row r="196" spans="4:6" ht="12.75">
      <c r="D196" s="1"/>
      <c r="E196" s="1"/>
      <c r="F196" s="1"/>
    </row>
    <row r="197" spans="4:6" ht="12.75">
      <c r="D197" s="1"/>
      <c r="E197" s="1"/>
      <c r="F197" s="1"/>
    </row>
    <row r="198" spans="4:6" ht="12.75">
      <c r="D198" s="1"/>
      <c r="E198" s="1"/>
      <c r="F198" s="1"/>
    </row>
    <row r="199" spans="4:6" ht="12.75">
      <c r="D199" s="1"/>
      <c r="E199" s="1"/>
      <c r="F199" s="1"/>
    </row>
    <row r="200" spans="4:6" ht="12.75">
      <c r="D200" s="1"/>
      <c r="E200" s="1"/>
      <c r="F200" s="1"/>
    </row>
    <row r="201" spans="4:6" ht="12.75">
      <c r="D201" s="1"/>
      <c r="E201" s="1"/>
      <c r="F201" s="1"/>
    </row>
    <row r="202" spans="4:6" ht="12.75">
      <c r="D202" s="1"/>
      <c r="E202" s="1"/>
      <c r="F202" s="1"/>
    </row>
    <row r="203" spans="4:6" ht="12.75">
      <c r="D203" s="1"/>
      <c r="E203" s="1"/>
      <c r="F203" s="1"/>
    </row>
    <row r="204" spans="4:6" ht="12.75">
      <c r="D204" s="1"/>
      <c r="E204" s="1"/>
      <c r="F204" s="1"/>
    </row>
    <row r="205" spans="4:6" ht="12.75">
      <c r="D205" s="1"/>
      <c r="E205" s="1"/>
      <c r="F205" s="1"/>
    </row>
    <row r="206" spans="4:6" ht="12.75">
      <c r="D206" s="1"/>
      <c r="E206" s="1"/>
      <c r="F206" s="1"/>
    </row>
    <row r="207" spans="4:6" ht="12.75">
      <c r="D207" s="1"/>
      <c r="E207" s="1"/>
      <c r="F207" s="1"/>
    </row>
    <row r="208" spans="4:6" ht="12.75">
      <c r="D208" s="1"/>
      <c r="E208" s="1"/>
      <c r="F208" s="1"/>
    </row>
    <row r="209" spans="4:6" ht="12.75">
      <c r="D209" s="1"/>
      <c r="E209" s="1"/>
      <c r="F209" s="1"/>
    </row>
    <row r="210" spans="4:6" ht="12.75">
      <c r="D210" s="1"/>
      <c r="E210" s="1"/>
      <c r="F210" s="1"/>
    </row>
    <row r="211" spans="4:6" ht="12.75">
      <c r="D211" s="1"/>
      <c r="E211" s="1"/>
      <c r="F211" s="1"/>
    </row>
    <row r="212" spans="4:6" ht="12.75">
      <c r="D212" s="1"/>
      <c r="E212" s="1"/>
      <c r="F212" s="1"/>
    </row>
    <row r="213" spans="4:6" ht="12.75">
      <c r="D213" s="1"/>
      <c r="E213" s="1"/>
      <c r="F213" s="1"/>
    </row>
    <row r="214" spans="4:6" ht="12.75">
      <c r="D214" s="1"/>
      <c r="E214" s="1"/>
      <c r="F214" s="1"/>
    </row>
    <row r="215" spans="4:6" ht="12.75">
      <c r="D215" s="1"/>
      <c r="E215" s="1"/>
      <c r="F215" s="1"/>
    </row>
    <row r="216" spans="4:6" ht="12.75">
      <c r="D216" s="1"/>
      <c r="E216" s="1"/>
      <c r="F216" s="1"/>
    </row>
    <row r="217" spans="4:6" ht="12.75">
      <c r="D217" s="1"/>
      <c r="E217" s="1"/>
      <c r="F217" s="1"/>
    </row>
    <row r="218" spans="4:6" ht="12.75">
      <c r="D218" s="1"/>
      <c r="E218" s="1"/>
      <c r="F218" s="1"/>
    </row>
    <row r="219" spans="4:6" ht="12.75">
      <c r="D219" s="1"/>
      <c r="E219" s="1"/>
      <c r="F219" s="1"/>
    </row>
    <row r="220" spans="4:6" ht="12.75">
      <c r="D220" s="1"/>
      <c r="E220" s="1"/>
      <c r="F220" s="1"/>
    </row>
    <row r="221" spans="4:6" ht="12.75">
      <c r="D221" s="1"/>
      <c r="E221" s="1"/>
      <c r="F221" s="1"/>
    </row>
    <row r="222" spans="4:6" ht="12.75">
      <c r="D222" s="1"/>
      <c r="E222" s="1"/>
      <c r="F222" s="1"/>
    </row>
    <row r="223" spans="4:6" ht="12.75">
      <c r="D223" s="1"/>
      <c r="E223" s="1"/>
      <c r="F223" s="1"/>
    </row>
    <row r="224" spans="4:6" ht="12.75">
      <c r="D224" s="1"/>
      <c r="E224" s="1"/>
      <c r="F224" s="1"/>
    </row>
    <row r="225" spans="4:6" ht="12.75">
      <c r="D225" s="1"/>
      <c r="E225" s="1"/>
      <c r="F225" s="1"/>
    </row>
    <row r="226" spans="4:6" ht="12.75">
      <c r="D226" s="1"/>
      <c r="E226" s="1"/>
      <c r="F226" s="1"/>
    </row>
    <row r="227" spans="4:6" ht="12.75">
      <c r="D227" s="1"/>
      <c r="E227" s="1"/>
      <c r="F227" s="1"/>
    </row>
    <row r="228" spans="4:6" ht="12.75">
      <c r="D228" s="1"/>
      <c r="E228" s="1"/>
      <c r="F228" s="1"/>
    </row>
    <row r="229" spans="4:6" ht="12.75">
      <c r="D229" s="1"/>
      <c r="E229" s="1"/>
      <c r="F229" s="1"/>
    </row>
    <row r="230" spans="4:6" ht="12.75">
      <c r="D230" s="1"/>
      <c r="E230" s="1"/>
      <c r="F230" s="1"/>
    </row>
    <row r="231" spans="4:6" ht="12.75">
      <c r="D231" s="1"/>
      <c r="E231" s="1"/>
      <c r="F231" s="1"/>
    </row>
    <row r="232" spans="4:6" ht="12.75">
      <c r="D232" s="1"/>
      <c r="E232" s="1"/>
      <c r="F232" s="1"/>
    </row>
    <row r="233" spans="4:6" ht="12.75">
      <c r="D233" s="1"/>
      <c r="E233" s="1"/>
      <c r="F233" s="1"/>
    </row>
    <row r="234" spans="4:6" ht="12.75">
      <c r="D234" s="1"/>
      <c r="E234" s="1"/>
      <c r="F234" s="1"/>
    </row>
    <row r="235" spans="4:6" ht="12.75">
      <c r="D235" s="1"/>
      <c r="E235" s="1"/>
      <c r="F235" s="1"/>
    </row>
    <row r="236" spans="4:6" ht="12.75">
      <c r="D236" s="1"/>
      <c r="E236" s="1"/>
      <c r="F236" s="1"/>
    </row>
    <row r="237" spans="4:6" ht="12.75">
      <c r="D237" s="1"/>
      <c r="E237" s="1"/>
      <c r="F237" s="1"/>
    </row>
    <row r="238" spans="4:6" ht="12.75">
      <c r="D238" s="1"/>
      <c r="E238" s="1"/>
      <c r="F238" s="1"/>
    </row>
    <row r="239" spans="4:6" ht="12.75">
      <c r="D239" s="1"/>
      <c r="E239" s="1"/>
      <c r="F239" s="1"/>
    </row>
    <row r="240" spans="4:6" ht="12.75">
      <c r="D240" s="1"/>
      <c r="E240" s="1"/>
      <c r="F240" s="1"/>
    </row>
    <row r="241" spans="4:6" ht="12.75">
      <c r="D241" s="1"/>
      <c r="E241" s="1"/>
      <c r="F241" s="1"/>
    </row>
    <row r="242" spans="4:6" ht="12.75">
      <c r="D242" s="1"/>
      <c r="E242" s="1"/>
      <c r="F242" s="1"/>
    </row>
    <row r="243" spans="4:6" ht="12.75">
      <c r="D243" s="1"/>
      <c r="E243" s="1"/>
      <c r="F243" s="1"/>
    </row>
    <row r="244" spans="4:6" ht="12.75">
      <c r="D244" s="1"/>
      <c r="E244" s="1"/>
      <c r="F244" s="1"/>
    </row>
    <row r="245" spans="4:6" ht="12.75">
      <c r="D245" s="1"/>
      <c r="E245" s="1"/>
      <c r="F245" s="1"/>
    </row>
    <row r="246" spans="4:6" ht="12.75">
      <c r="D246" s="1"/>
      <c r="E246" s="1"/>
      <c r="F246" s="1"/>
    </row>
    <row r="247" spans="4:6" ht="12.75">
      <c r="D247" s="1"/>
      <c r="E247" s="1"/>
      <c r="F247" s="1"/>
    </row>
    <row r="248" spans="4:6" ht="12.75">
      <c r="D248" s="1"/>
      <c r="E248" s="1"/>
      <c r="F248" s="1"/>
    </row>
    <row r="249" spans="4:6" ht="12.75">
      <c r="D249" s="1"/>
      <c r="E249" s="1"/>
      <c r="F249" s="1"/>
    </row>
    <row r="250" spans="4:6" ht="12.75">
      <c r="D250" s="1"/>
      <c r="E250" s="1"/>
      <c r="F250" s="1"/>
    </row>
    <row r="251" spans="4:6" ht="12.75">
      <c r="D251" s="1"/>
      <c r="E251" s="1"/>
      <c r="F251" s="1"/>
    </row>
    <row r="252" spans="4:6" ht="12.75">
      <c r="D252" s="1"/>
      <c r="E252" s="1"/>
      <c r="F252" s="1"/>
    </row>
    <row r="253" spans="4:6" ht="12.75">
      <c r="D253" s="1"/>
      <c r="E253" s="1"/>
      <c r="F253" s="1"/>
    </row>
    <row r="254" spans="4:6" ht="12.75">
      <c r="D254" s="1"/>
      <c r="E254" s="1"/>
      <c r="F254" s="1"/>
    </row>
    <row r="255" spans="4:6" ht="12.75">
      <c r="D255" s="1"/>
      <c r="E255" s="1"/>
      <c r="F255" s="1"/>
    </row>
    <row r="256" spans="4:6" ht="12.75">
      <c r="D256" s="1"/>
      <c r="E256" s="1"/>
      <c r="F256" s="1"/>
    </row>
    <row r="257" spans="4:6" ht="12.75">
      <c r="D257" s="1"/>
      <c r="E257" s="1"/>
      <c r="F257" s="1"/>
    </row>
    <row r="258" spans="4:6" ht="12.75">
      <c r="D258" s="1"/>
      <c r="E258" s="1"/>
      <c r="F258" s="1"/>
    </row>
    <row r="259" spans="4:6" ht="12.75">
      <c r="D259" s="1"/>
      <c r="E259" s="1"/>
      <c r="F259" s="1"/>
    </row>
    <row r="260" spans="4:6" ht="12.75">
      <c r="D260" s="1"/>
      <c r="E260" s="1"/>
      <c r="F260" s="1"/>
    </row>
    <row r="261" spans="4:6" ht="12.75">
      <c r="D261" s="1"/>
      <c r="E261" s="1"/>
      <c r="F261" s="1"/>
    </row>
  </sheetData>
  <hyperlinks>
    <hyperlink ref="D8" location="ProgressCtrlRmdtn!A1" display="ProgressCtrlRmdtn"/>
    <hyperlink ref="D9" location="Targets!A1" display="Targets"/>
    <hyperlink ref="D10" location="Expenditures!E4" display="Expenditures"/>
    <hyperlink ref="D11:D12" location="Expenditures!E4" display="Expenditures"/>
    <hyperlink ref="D11" location="Expenditures!J4" display="Expenditures"/>
    <hyperlink ref="D12" location="Expenditures!L4" display="Expenditures"/>
    <hyperlink ref="D13" location="PollutingAct!A1" display="PollutingAct"/>
    <hyperlink ref="D14" location="IndComBranches!A1" display="IndComBranches"/>
    <hyperlink ref="D15" location="Contaminants!A1" display="Contaminants"/>
    <hyperlink ref="E8" location="PCR_Comments!A1" display="PCR_Comments"/>
    <hyperlink ref="D17" location="Sources2005!A1" display="Sources2005"/>
    <hyperlink ref="D6" location="'Data availability'!A1" display="Data availability"/>
    <hyperlink ref="D16" location="PCR_Comments!A1" display="PCR_Comments"/>
    <hyperlink ref="D7" location="'Data availability Fig'!A1" display="'Data availability Fig'!A1"/>
  </hyperlink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2:U36"/>
  <sheetViews>
    <sheetView showGridLines="0" workbookViewId="0" topLeftCell="A1">
      <pane xSplit="3" ySplit="3" topLeftCell="J4" activePane="bottomRight" state="frozen"/>
      <selection pane="topLeft" activeCell="A1" sqref="A1"/>
      <selection pane="topRight" activeCell="D1" sqref="D1"/>
      <selection pane="bottomLeft" activeCell="A4" sqref="A4"/>
      <selection pane="bottomRight" activeCell="A1" sqref="A1"/>
    </sheetView>
  </sheetViews>
  <sheetFormatPr defaultColWidth="9.140625" defaultRowHeight="12.75"/>
  <cols>
    <col min="1" max="1" width="3.140625" style="6" customWidth="1"/>
    <col min="2" max="2" width="12.28125" style="6" bestFit="1" customWidth="1"/>
    <col min="3" max="3" width="9.140625" style="6" customWidth="1"/>
    <col min="4" max="4" width="20.7109375" style="6" customWidth="1"/>
    <col min="5" max="5" width="23.140625" style="6" customWidth="1"/>
    <col min="6" max="6" width="16.140625" style="6" customWidth="1"/>
    <col min="7" max="7" width="19.28125" style="6" customWidth="1"/>
    <col min="8" max="8" width="15.421875" style="6" customWidth="1"/>
    <col min="9" max="9" width="19.7109375" style="6" customWidth="1"/>
    <col min="10" max="10" width="16.57421875" style="6" customWidth="1"/>
    <col min="11" max="11" width="20.7109375" style="6" customWidth="1"/>
    <col min="12" max="12" width="29.00390625" style="6" customWidth="1"/>
    <col min="13" max="16384" width="9.140625" style="6" customWidth="1"/>
  </cols>
  <sheetData>
    <row r="1" ht="12" thickBot="1"/>
    <row r="2" spans="4:21" s="184" customFormat="1" ht="12" thickBot="1">
      <c r="D2" s="474" t="s">
        <v>61</v>
      </c>
      <c r="E2" s="475"/>
      <c r="F2" s="474" t="s">
        <v>47</v>
      </c>
      <c r="G2" s="475"/>
      <c r="H2" s="474" t="s">
        <v>48</v>
      </c>
      <c r="I2" s="475"/>
      <c r="J2" s="474" t="s">
        <v>49</v>
      </c>
      <c r="K2" s="475"/>
      <c r="L2" s="195" t="s">
        <v>50</v>
      </c>
      <c r="M2" s="6"/>
      <c r="N2" s="6"/>
      <c r="O2" s="6"/>
      <c r="P2" s="6"/>
      <c r="Q2" s="6"/>
      <c r="R2" s="6"/>
      <c r="S2" s="6"/>
      <c r="T2" s="6"/>
      <c r="U2" s="6"/>
    </row>
    <row r="3" spans="2:21" s="184" customFormat="1" ht="21.75" thickBot="1">
      <c r="B3" s="204" t="s">
        <v>44</v>
      </c>
      <c r="C3" s="204" t="s">
        <v>12</v>
      </c>
      <c r="D3" s="147" t="s">
        <v>62</v>
      </c>
      <c r="E3" s="187" t="s">
        <v>63</v>
      </c>
      <c r="F3" s="147" t="s">
        <v>62</v>
      </c>
      <c r="G3" s="187" t="s">
        <v>64</v>
      </c>
      <c r="H3" s="147" t="s">
        <v>62</v>
      </c>
      <c r="I3" s="187" t="s">
        <v>64</v>
      </c>
      <c r="J3" s="147" t="s">
        <v>62</v>
      </c>
      <c r="K3" s="187" t="s">
        <v>65</v>
      </c>
      <c r="L3" s="196"/>
      <c r="M3" s="6"/>
      <c r="N3" s="6"/>
      <c r="O3" s="6"/>
      <c r="P3" s="6"/>
      <c r="Q3" s="6"/>
      <c r="R3" s="6"/>
      <c r="S3" s="6"/>
      <c r="T3" s="6"/>
      <c r="U3" s="6"/>
    </row>
    <row r="4" spans="2:12" ht="11.25">
      <c r="B4" s="205" t="s">
        <v>60</v>
      </c>
      <c r="C4" s="205" t="s">
        <v>131</v>
      </c>
      <c r="D4" s="190" t="s">
        <v>124</v>
      </c>
      <c r="E4" s="191" t="s">
        <v>125</v>
      </c>
      <c r="F4" s="200" t="s">
        <v>124</v>
      </c>
      <c r="G4" s="201" t="s">
        <v>125</v>
      </c>
      <c r="H4" s="200" t="s">
        <v>124</v>
      </c>
      <c r="I4" s="201" t="s">
        <v>125</v>
      </c>
      <c r="J4" s="200" t="s">
        <v>124</v>
      </c>
      <c r="K4" s="201"/>
      <c r="L4" s="203"/>
    </row>
    <row r="5" spans="2:12" ht="45">
      <c r="B5" s="197" t="s">
        <v>60</v>
      </c>
      <c r="C5" s="197" t="s">
        <v>66</v>
      </c>
      <c r="D5" s="190"/>
      <c r="E5" s="201" t="s">
        <v>126</v>
      </c>
      <c r="F5" s="200"/>
      <c r="G5" s="201" t="s">
        <v>127</v>
      </c>
      <c r="H5" s="200"/>
      <c r="I5" s="201" t="s">
        <v>128</v>
      </c>
      <c r="J5" s="200"/>
      <c r="K5" s="201" t="s">
        <v>129</v>
      </c>
      <c r="L5" s="203" t="s">
        <v>130</v>
      </c>
    </row>
    <row r="6" spans="2:12" ht="11.25">
      <c r="B6" s="197" t="s">
        <v>139</v>
      </c>
      <c r="C6" s="197" t="s">
        <v>131</v>
      </c>
      <c r="D6" s="190" t="s">
        <v>140</v>
      </c>
      <c r="E6" s="191" t="s">
        <v>140</v>
      </c>
      <c r="F6" s="200" t="s">
        <v>140</v>
      </c>
      <c r="G6" s="201" t="s">
        <v>140</v>
      </c>
      <c r="H6" s="200" t="s">
        <v>140</v>
      </c>
      <c r="I6" s="201" t="s">
        <v>140</v>
      </c>
      <c r="J6" s="200" t="s">
        <v>140</v>
      </c>
      <c r="K6" s="201" t="s">
        <v>140</v>
      </c>
      <c r="L6" s="203" t="s">
        <v>140</v>
      </c>
    </row>
    <row r="7" spans="2:12" ht="22.5">
      <c r="B7" s="197" t="s">
        <v>3</v>
      </c>
      <c r="C7" s="197" t="s">
        <v>131</v>
      </c>
      <c r="D7" s="190" t="s">
        <v>124</v>
      </c>
      <c r="E7" s="191" t="s">
        <v>430</v>
      </c>
      <c r="F7" s="200"/>
      <c r="G7" s="201"/>
      <c r="H7" s="200"/>
      <c r="I7" s="201"/>
      <c r="J7" s="200"/>
      <c r="K7" s="201" t="s">
        <v>431</v>
      </c>
      <c r="L7" s="203" t="s">
        <v>432</v>
      </c>
    </row>
    <row r="8" spans="2:12" ht="11.25">
      <c r="B8" s="197" t="s">
        <v>3</v>
      </c>
      <c r="C8" s="197" t="s">
        <v>66</v>
      </c>
      <c r="D8" s="190"/>
      <c r="E8" s="191"/>
      <c r="F8" s="200"/>
      <c r="G8" s="201"/>
      <c r="H8" s="200"/>
      <c r="I8" s="201"/>
      <c r="J8" s="200"/>
      <c r="K8" s="201"/>
      <c r="L8" s="203" t="s">
        <v>433</v>
      </c>
    </row>
    <row r="9" spans="2:17" ht="22.5">
      <c r="B9" s="197" t="s">
        <v>59</v>
      </c>
      <c r="C9" s="197" t="s">
        <v>131</v>
      </c>
      <c r="D9" s="190" t="s">
        <v>157</v>
      </c>
      <c r="E9" s="191" t="s">
        <v>158</v>
      </c>
      <c r="F9" s="200" t="s">
        <v>159</v>
      </c>
      <c r="G9" s="201" t="s">
        <v>159</v>
      </c>
      <c r="H9" s="200" t="s">
        <v>159</v>
      </c>
      <c r="I9" s="201" t="s">
        <v>159</v>
      </c>
      <c r="J9" s="200" t="s">
        <v>159</v>
      </c>
      <c r="K9" s="201" t="s">
        <v>159</v>
      </c>
      <c r="L9" s="203" t="s">
        <v>159</v>
      </c>
      <c r="M9" s="193" t="s">
        <v>164</v>
      </c>
      <c r="N9" s="185"/>
      <c r="O9" s="185"/>
      <c r="P9" s="185"/>
      <c r="Q9" s="185"/>
    </row>
    <row r="10" spans="2:17" ht="67.5">
      <c r="B10" s="197" t="s">
        <v>59</v>
      </c>
      <c r="C10" s="197" t="s">
        <v>66</v>
      </c>
      <c r="D10" s="190" t="s">
        <v>160</v>
      </c>
      <c r="E10" s="191"/>
      <c r="F10" s="200"/>
      <c r="G10" s="201"/>
      <c r="H10" s="206" t="s">
        <v>161</v>
      </c>
      <c r="I10" s="201"/>
      <c r="J10" s="200" t="s">
        <v>162</v>
      </c>
      <c r="K10" s="201"/>
      <c r="L10" s="203" t="s">
        <v>163</v>
      </c>
      <c r="M10" s="194" t="s">
        <v>165</v>
      </c>
      <c r="N10" s="186"/>
      <c r="O10" s="186"/>
      <c r="P10" s="186"/>
      <c r="Q10" s="186"/>
    </row>
    <row r="11" spans="2:17" ht="11.25">
      <c r="B11" s="197" t="s">
        <v>374</v>
      </c>
      <c r="C11" s="197" t="s">
        <v>131</v>
      </c>
      <c r="D11" s="190" t="s">
        <v>417</v>
      </c>
      <c r="E11" s="191" t="s">
        <v>417</v>
      </c>
      <c r="F11" s="200" t="s">
        <v>417</v>
      </c>
      <c r="G11" s="201" t="s">
        <v>417</v>
      </c>
      <c r="H11" s="206" t="s">
        <v>417</v>
      </c>
      <c r="I11" s="201" t="s">
        <v>417</v>
      </c>
      <c r="J11" s="200" t="s">
        <v>417</v>
      </c>
      <c r="K11" s="201" t="s">
        <v>417</v>
      </c>
      <c r="L11" s="203" t="s">
        <v>417</v>
      </c>
      <c r="M11" s="389"/>
      <c r="N11" s="186"/>
      <c r="O11" s="186"/>
      <c r="P11" s="186"/>
      <c r="Q11" s="186"/>
    </row>
    <row r="12" spans="2:17" ht="89.25" customHeight="1">
      <c r="B12" s="197" t="s">
        <v>374</v>
      </c>
      <c r="C12" s="197" t="s">
        <v>66</v>
      </c>
      <c r="D12" s="190" t="s">
        <v>418</v>
      </c>
      <c r="E12" s="201" t="s">
        <v>419</v>
      </c>
      <c r="F12" s="200" t="s">
        <v>418</v>
      </c>
      <c r="G12" s="201" t="s">
        <v>420</v>
      </c>
      <c r="H12" s="206" t="s">
        <v>418</v>
      </c>
      <c r="I12" s="201" t="s">
        <v>420</v>
      </c>
      <c r="J12" s="200" t="s">
        <v>418</v>
      </c>
      <c r="K12" s="201" t="s">
        <v>419</v>
      </c>
      <c r="L12" s="203" t="s">
        <v>420</v>
      </c>
      <c r="M12" s="389"/>
      <c r="N12" s="186"/>
      <c r="O12" s="186"/>
      <c r="P12" s="186"/>
      <c r="Q12" s="186"/>
    </row>
    <row r="13" spans="2:12" ht="33.75">
      <c r="B13" s="197" t="s">
        <v>168</v>
      </c>
      <c r="C13" s="197" t="s">
        <v>131</v>
      </c>
      <c r="D13" s="200" t="s">
        <v>173</v>
      </c>
      <c r="E13" s="201" t="s">
        <v>174</v>
      </c>
      <c r="F13" s="200" t="s">
        <v>173</v>
      </c>
      <c r="G13" s="201" t="s">
        <v>175</v>
      </c>
      <c r="H13" s="200"/>
      <c r="I13" s="201" t="s">
        <v>176</v>
      </c>
      <c r="J13" s="200"/>
      <c r="K13" s="201" t="s">
        <v>177</v>
      </c>
      <c r="L13" s="203"/>
    </row>
    <row r="14" spans="2:12" ht="78.75">
      <c r="B14" s="197" t="s">
        <v>168</v>
      </c>
      <c r="C14" s="197" t="s">
        <v>66</v>
      </c>
      <c r="D14" s="200" t="s">
        <v>178</v>
      </c>
      <c r="E14" s="201" t="s">
        <v>179</v>
      </c>
      <c r="F14" s="200" t="s">
        <v>180</v>
      </c>
      <c r="G14" s="201"/>
      <c r="H14" s="200"/>
      <c r="I14" s="201"/>
      <c r="J14" s="200"/>
      <c r="K14" s="201"/>
      <c r="L14" s="203"/>
    </row>
    <row r="15" spans="2:12" ht="11.25">
      <c r="B15" s="197" t="s">
        <v>265</v>
      </c>
      <c r="C15" s="197" t="s">
        <v>131</v>
      </c>
      <c r="D15" s="200">
        <v>2003</v>
      </c>
      <c r="E15" s="201">
        <v>2003</v>
      </c>
      <c r="F15" s="200"/>
      <c r="G15" s="201">
        <v>2003</v>
      </c>
      <c r="H15" s="200"/>
      <c r="I15" s="201"/>
      <c r="J15" s="200"/>
      <c r="K15" s="201"/>
      <c r="L15" s="203"/>
    </row>
    <row r="16" spans="2:12" ht="77.25" customHeight="1">
      <c r="B16" s="197" t="s">
        <v>265</v>
      </c>
      <c r="C16" s="197" t="s">
        <v>66</v>
      </c>
      <c r="D16" s="207" t="s">
        <v>188</v>
      </c>
      <c r="E16" s="201" t="s">
        <v>189</v>
      </c>
      <c r="F16" s="200" t="s">
        <v>189</v>
      </c>
      <c r="G16" s="201" t="s">
        <v>190</v>
      </c>
      <c r="H16" s="200" t="s">
        <v>189</v>
      </c>
      <c r="I16" s="201" t="s">
        <v>190</v>
      </c>
      <c r="J16" s="200" t="s">
        <v>189</v>
      </c>
      <c r="K16" s="201" t="s">
        <v>190</v>
      </c>
      <c r="L16" s="203"/>
    </row>
    <row r="17" spans="2:12" ht="11.25">
      <c r="B17" s="197" t="s">
        <v>445</v>
      </c>
      <c r="C17" s="197" t="s">
        <v>131</v>
      </c>
      <c r="D17" s="200" t="s">
        <v>202</v>
      </c>
      <c r="E17" s="201" t="s">
        <v>202</v>
      </c>
      <c r="F17" s="200" t="s">
        <v>203</v>
      </c>
      <c r="G17" s="201" t="s">
        <v>203</v>
      </c>
      <c r="H17" s="200" t="s">
        <v>203</v>
      </c>
      <c r="I17" s="201" t="s">
        <v>203</v>
      </c>
      <c r="J17" s="200" t="s">
        <v>203</v>
      </c>
      <c r="K17" s="201" t="s">
        <v>203</v>
      </c>
      <c r="L17" s="203" t="s">
        <v>203</v>
      </c>
    </row>
    <row r="18" spans="2:12" ht="33.75">
      <c r="B18" s="197" t="s">
        <v>208</v>
      </c>
      <c r="C18" s="197" t="s">
        <v>131</v>
      </c>
      <c r="D18" s="200" t="s">
        <v>212</v>
      </c>
      <c r="E18" s="201" t="s">
        <v>213</v>
      </c>
      <c r="F18" s="200" t="s">
        <v>212</v>
      </c>
      <c r="G18" s="201" t="s">
        <v>213</v>
      </c>
      <c r="H18" s="200"/>
      <c r="I18" s="201" t="s">
        <v>213</v>
      </c>
      <c r="J18" s="200"/>
      <c r="K18" s="201"/>
      <c r="L18" s="203" t="s">
        <v>214</v>
      </c>
    </row>
    <row r="19" spans="2:12" ht="22.5">
      <c r="B19" s="197" t="s">
        <v>208</v>
      </c>
      <c r="C19" s="197" t="s">
        <v>66</v>
      </c>
      <c r="D19" s="200"/>
      <c r="E19" s="201"/>
      <c r="F19" s="200"/>
      <c r="G19" s="201"/>
      <c r="H19" s="200"/>
      <c r="I19" s="201"/>
      <c r="J19" s="200"/>
      <c r="K19" s="201"/>
      <c r="L19" s="203" t="s">
        <v>215</v>
      </c>
    </row>
    <row r="20" spans="2:12" ht="22.5">
      <c r="B20" s="197" t="s">
        <v>223</v>
      </c>
      <c r="C20" s="197" t="s">
        <v>131</v>
      </c>
      <c r="D20" s="200" t="s">
        <v>225</v>
      </c>
      <c r="E20" s="201"/>
      <c r="F20" s="200" t="s">
        <v>225</v>
      </c>
      <c r="G20" s="201"/>
      <c r="H20" s="200" t="s">
        <v>225</v>
      </c>
      <c r="I20" s="201"/>
      <c r="J20" s="200" t="s">
        <v>225</v>
      </c>
      <c r="K20" s="201"/>
      <c r="L20" s="203"/>
    </row>
    <row r="21" spans="2:12" ht="56.25">
      <c r="B21" s="197" t="s">
        <v>223</v>
      </c>
      <c r="C21" s="197" t="s">
        <v>66</v>
      </c>
      <c r="D21" s="200" t="s">
        <v>226</v>
      </c>
      <c r="E21" s="201"/>
      <c r="F21" s="200" t="s">
        <v>227</v>
      </c>
      <c r="G21" s="201"/>
      <c r="H21" s="200" t="s">
        <v>228</v>
      </c>
      <c r="I21" s="201"/>
      <c r="J21" s="200" t="s">
        <v>229</v>
      </c>
      <c r="K21" s="201"/>
      <c r="L21" s="203"/>
    </row>
    <row r="22" spans="2:12" ht="22.5">
      <c r="B22" s="197" t="s">
        <v>240</v>
      </c>
      <c r="C22" s="197" t="s">
        <v>131</v>
      </c>
      <c r="D22" s="200"/>
      <c r="E22" s="208" t="s">
        <v>241</v>
      </c>
      <c r="F22" s="209"/>
      <c r="G22" s="201"/>
      <c r="H22" s="209"/>
      <c r="I22" s="208" t="s">
        <v>241</v>
      </c>
      <c r="J22" s="200"/>
      <c r="K22" s="208" t="s">
        <v>241</v>
      </c>
      <c r="L22" s="210" t="s">
        <v>241</v>
      </c>
    </row>
    <row r="23" spans="2:12" ht="33.75">
      <c r="B23" s="197" t="s">
        <v>240</v>
      </c>
      <c r="C23" s="197" t="s">
        <v>66</v>
      </c>
      <c r="D23" s="476" t="s">
        <v>11</v>
      </c>
      <c r="E23" s="477"/>
      <c r="F23" s="200"/>
      <c r="G23" s="211" t="s">
        <v>242</v>
      </c>
      <c r="H23" s="200"/>
      <c r="I23" s="201" t="s">
        <v>243</v>
      </c>
      <c r="J23" s="200"/>
      <c r="K23" s="201" t="s">
        <v>244</v>
      </c>
      <c r="L23" s="203" t="s">
        <v>245</v>
      </c>
    </row>
    <row r="24" spans="2:12" ht="22.5">
      <c r="B24" s="197" t="s">
        <v>264</v>
      </c>
      <c r="C24" s="197" t="s">
        <v>131</v>
      </c>
      <c r="D24" s="200" t="s">
        <v>256</v>
      </c>
      <c r="E24" s="201" t="s">
        <v>257</v>
      </c>
      <c r="F24" s="200" t="s">
        <v>257</v>
      </c>
      <c r="G24" s="201" t="s">
        <v>257</v>
      </c>
      <c r="H24" s="200" t="s">
        <v>257</v>
      </c>
      <c r="I24" s="201" t="s">
        <v>257</v>
      </c>
      <c r="J24" s="200" t="s">
        <v>257</v>
      </c>
      <c r="K24" s="201" t="s">
        <v>257</v>
      </c>
      <c r="L24" s="203" t="s">
        <v>257</v>
      </c>
    </row>
    <row r="25" spans="2:12" ht="33.75">
      <c r="B25" s="197" t="s">
        <v>264</v>
      </c>
      <c r="C25" s="197" t="s">
        <v>66</v>
      </c>
      <c r="D25" s="200" t="s">
        <v>258</v>
      </c>
      <c r="E25" s="201" t="s">
        <v>259</v>
      </c>
      <c r="F25" s="200" t="s">
        <v>260</v>
      </c>
      <c r="G25" s="201" t="s">
        <v>261</v>
      </c>
      <c r="H25" s="200" t="s">
        <v>260</v>
      </c>
      <c r="I25" s="201" t="s">
        <v>260</v>
      </c>
      <c r="J25" s="200" t="s">
        <v>260</v>
      </c>
      <c r="K25" s="201" t="s">
        <v>262</v>
      </c>
      <c r="L25" s="203" t="s">
        <v>263</v>
      </c>
    </row>
    <row r="26" spans="2:12" ht="33.75">
      <c r="B26" s="197" t="s">
        <v>361</v>
      </c>
      <c r="C26" s="197" t="s">
        <v>131</v>
      </c>
      <c r="D26" s="200" t="s">
        <v>274</v>
      </c>
      <c r="E26" s="201" t="s">
        <v>274</v>
      </c>
      <c r="F26" s="200" t="s">
        <v>274</v>
      </c>
      <c r="G26" s="212" t="s">
        <v>275</v>
      </c>
      <c r="H26" s="200" t="s">
        <v>274</v>
      </c>
      <c r="I26" s="212" t="s">
        <v>275</v>
      </c>
      <c r="J26" s="200" t="s">
        <v>274</v>
      </c>
      <c r="K26" s="201" t="s">
        <v>274</v>
      </c>
      <c r="L26" s="203" t="s">
        <v>274</v>
      </c>
    </row>
    <row r="27" spans="2:12" ht="78.75">
      <c r="B27" s="197" t="s">
        <v>361</v>
      </c>
      <c r="C27" s="197" t="s">
        <v>66</v>
      </c>
      <c r="D27" s="206" t="s">
        <v>276</v>
      </c>
      <c r="E27" s="201" t="s">
        <v>277</v>
      </c>
      <c r="F27" s="200" t="s">
        <v>278</v>
      </c>
      <c r="G27" s="201" t="s">
        <v>279</v>
      </c>
      <c r="H27" s="200" t="s">
        <v>280</v>
      </c>
      <c r="I27" s="201" t="s">
        <v>281</v>
      </c>
      <c r="J27" s="200" t="s">
        <v>282</v>
      </c>
      <c r="K27" s="201" t="s">
        <v>283</v>
      </c>
      <c r="L27" s="203" t="s">
        <v>284</v>
      </c>
    </row>
    <row r="28" spans="2:12" ht="56.25">
      <c r="B28" s="197" t="s">
        <v>293</v>
      </c>
      <c r="C28" s="197" t="s">
        <v>131</v>
      </c>
      <c r="D28" s="200" t="s">
        <v>296</v>
      </c>
      <c r="E28" s="201" t="s">
        <v>297</v>
      </c>
      <c r="F28" s="200" t="s">
        <v>297</v>
      </c>
      <c r="G28" s="201" t="s">
        <v>297</v>
      </c>
      <c r="H28" s="200" t="s">
        <v>298</v>
      </c>
      <c r="I28" s="201" t="s">
        <v>298</v>
      </c>
      <c r="J28" s="200"/>
      <c r="K28" s="201" t="s">
        <v>298</v>
      </c>
      <c r="L28" s="203" t="s">
        <v>299</v>
      </c>
    </row>
    <row r="29" spans="2:12" ht="56.25">
      <c r="B29" s="197" t="s">
        <v>293</v>
      </c>
      <c r="C29" s="197" t="s">
        <v>66</v>
      </c>
      <c r="D29" s="200" t="s">
        <v>300</v>
      </c>
      <c r="E29" s="201" t="s">
        <v>301</v>
      </c>
      <c r="F29" s="200" t="s">
        <v>302</v>
      </c>
      <c r="G29" s="201"/>
      <c r="H29" s="200"/>
      <c r="I29" s="201"/>
      <c r="J29" s="200" t="s">
        <v>303</v>
      </c>
      <c r="K29" s="201"/>
      <c r="L29" s="203"/>
    </row>
    <row r="30" spans="2:12" ht="11.25">
      <c r="B30" s="197" t="s">
        <v>445</v>
      </c>
      <c r="C30" s="197" t="s">
        <v>131</v>
      </c>
      <c r="D30" s="200" t="s">
        <v>202</v>
      </c>
      <c r="E30" s="201" t="s">
        <v>202</v>
      </c>
      <c r="F30" s="200" t="s">
        <v>203</v>
      </c>
      <c r="G30" s="201" t="s">
        <v>203</v>
      </c>
      <c r="H30" s="200" t="s">
        <v>203</v>
      </c>
      <c r="I30" s="201" t="s">
        <v>203</v>
      </c>
      <c r="J30" s="200" t="s">
        <v>203</v>
      </c>
      <c r="K30" s="201" t="s">
        <v>203</v>
      </c>
      <c r="L30" s="203" t="s">
        <v>203</v>
      </c>
    </row>
    <row r="31" spans="2:12" ht="11.25">
      <c r="B31" s="197" t="s">
        <v>311</v>
      </c>
      <c r="C31" s="197" t="s">
        <v>131</v>
      </c>
      <c r="D31" s="200"/>
      <c r="E31" s="201" t="s">
        <v>319</v>
      </c>
      <c r="F31" s="200"/>
      <c r="G31" s="201"/>
      <c r="H31" s="200"/>
      <c r="I31" s="201"/>
      <c r="J31" s="200"/>
      <c r="K31" s="201"/>
      <c r="L31" s="203"/>
    </row>
    <row r="32" spans="2:12" ht="11.25">
      <c r="B32" s="197" t="s">
        <v>311</v>
      </c>
      <c r="C32" s="197" t="s">
        <v>66</v>
      </c>
      <c r="D32" s="200"/>
      <c r="E32" s="201" t="s">
        <v>320</v>
      </c>
      <c r="F32" s="200"/>
      <c r="G32" s="201"/>
      <c r="H32" s="200"/>
      <c r="I32" s="201"/>
      <c r="J32" s="200"/>
      <c r="K32" s="201"/>
      <c r="L32" s="203"/>
    </row>
    <row r="33" spans="2:12" ht="11.25">
      <c r="B33" s="197" t="s">
        <v>329</v>
      </c>
      <c r="C33" s="197" t="s">
        <v>131</v>
      </c>
      <c r="D33" s="200" t="s">
        <v>332</v>
      </c>
      <c r="E33" s="201"/>
      <c r="F33" s="200" t="s">
        <v>333</v>
      </c>
      <c r="G33" s="201"/>
      <c r="H33" s="200" t="s">
        <v>334</v>
      </c>
      <c r="I33" s="201"/>
      <c r="J33" s="200" t="s">
        <v>333</v>
      </c>
      <c r="K33" s="201"/>
      <c r="L33" s="203" t="s">
        <v>333</v>
      </c>
    </row>
    <row r="34" spans="2:12" ht="78.75">
      <c r="B34" s="197" t="s">
        <v>341</v>
      </c>
      <c r="C34" s="197" t="s">
        <v>131</v>
      </c>
      <c r="D34" s="200"/>
      <c r="E34" s="201" t="s">
        <v>350</v>
      </c>
      <c r="F34" s="200" t="s">
        <v>350</v>
      </c>
      <c r="G34" s="201" t="s">
        <v>351</v>
      </c>
      <c r="H34" s="200" t="s">
        <v>351</v>
      </c>
      <c r="I34" s="201" t="s">
        <v>352</v>
      </c>
      <c r="J34" s="200" t="s">
        <v>353</v>
      </c>
      <c r="K34" s="201" t="s">
        <v>353</v>
      </c>
      <c r="L34" s="203" t="s">
        <v>351</v>
      </c>
    </row>
    <row r="35" spans="2:12" ht="170.25" customHeight="1">
      <c r="B35" s="197" t="s">
        <v>341</v>
      </c>
      <c r="C35" s="197" t="s">
        <v>66</v>
      </c>
      <c r="D35" s="200" t="s">
        <v>354</v>
      </c>
      <c r="E35" s="201" t="s">
        <v>355</v>
      </c>
      <c r="F35" s="200" t="s">
        <v>354</v>
      </c>
      <c r="G35" s="201" t="s">
        <v>356</v>
      </c>
      <c r="H35" s="200" t="s">
        <v>13</v>
      </c>
      <c r="I35" s="201" t="s">
        <v>14</v>
      </c>
      <c r="J35" s="200" t="s">
        <v>15</v>
      </c>
      <c r="K35" s="201" t="s">
        <v>16</v>
      </c>
      <c r="L35" s="203" t="s">
        <v>17</v>
      </c>
    </row>
    <row r="36" spans="2:12" ht="34.5" thickBot="1">
      <c r="B36" s="199" t="s">
        <v>45</v>
      </c>
      <c r="C36" s="199" t="s">
        <v>131</v>
      </c>
      <c r="D36" s="213" t="s">
        <v>67</v>
      </c>
      <c r="E36" s="214"/>
      <c r="F36" s="213"/>
      <c r="G36" s="214"/>
      <c r="H36" s="213"/>
      <c r="I36" s="214"/>
      <c r="J36" s="213"/>
      <c r="K36" s="214"/>
      <c r="L36" s="215"/>
    </row>
    <row r="37" ht="11.25"/>
    <row r="38" ht="11.25"/>
    <row r="39" ht="11.25"/>
    <row r="40" ht="11.25"/>
    <row r="41" ht="11.25"/>
    <row r="42" ht="11.25"/>
    <row r="43" ht="11.25"/>
    <row r="44" ht="11.25"/>
    <row r="45" ht="11.25"/>
    <row r="46" ht="11.25"/>
    <row r="47" ht="11.25"/>
    <row r="48" ht="11.25"/>
    <row r="49" ht="11.25"/>
    <row r="50" ht="11.25"/>
    <row r="51" ht="11.25"/>
    <row r="52" ht="11.25"/>
    <row r="53" ht="11.25"/>
    <row r="54" ht="11.25"/>
    <row r="55" ht="11.25"/>
    <row r="56" ht="11.25"/>
    <row r="57" ht="11.25"/>
    <row r="58" ht="11.25"/>
    <row r="59" ht="11.25"/>
    <row r="60" ht="11.25"/>
    <row r="61" ht="11.25"/>
    <row r="62" ht="11.25"/>
    <row r="63" ht="11.25"/>
    <row r="64" ht="11.25"/>
    <row r="65" ht="11.25"/>
    <row r="66" ht="11.25"/>
    <row r="67" ht="11.25"/>
    <row r="68" ht="11.25"/>
    <row r="69" ht="11.25"/>
    <row r="70" ht="11.25"/>
    <row r="71" ht="11.25"/>
    <row r="72" ht="11.25"/>
    <row r="73" ht="11.25"/>
    <row r="74" ht="11.25"/>
    <row r="75" ht="11.25"/>
    <row r="76" ht="11.25"/>
    <row r="77" ht="11.25"/>
    <row r="78" ht="11.25"/>
    <row r="79" ht="11.25"/>
    <row r="80" ht="11.25"/>
    <row r="81" ht="11.25"/>
    <row r="82" ht="11.25"/>
    <row r="83" ht="11.25"/>
    <row r="84" ht="11.25"/>
    <row r="85" ht="11.25"/>
    <row r="86" ht="11.25"/>
    <row r="87" ht="11.25"/>
    <row r="88" ht="11.25"/>
    <row r="89" ht="11.25"/>
    <row r="90" ht="11.25"/>
    <row r="91" ht="11.25"/>
    <row r="92" ht="11.25"/>
    <row r="93" ht="11.25"/>
    <row r="94" ht="11.25"/>
    <row r="95" ht="11.25"/>
    <row r="96" ht="11.25"/>
    <row r="97" ht="11.25"/>
    <row r="98" ht="11.25"/>
    <row r="99" ht="11.25"/>
    <row r="100" ht="11.25"/>
    <row r="101" ht="11.25"/>
    <row r="102" ht="11.25"/>
    <row r="103" ht="11.25"/>
    <row r="104" ht="11.25"/>
    <row r="105" ht="11.25"/>
    <row r="106" ht="11.25"/>
    <row r="107" ht="11.25"/>
    <row r="108" ht="11.25"/>
    <row r="109" ht="11.25"/>
    <row r="110" ht="11.25"/>
    <row r="111" ht="11.25"/>
    <row r="112" ht="11.25"/>
    <row r="113" ht="11.25"/>
    <row r="114" ht="11.25"/>
    <row r="115" ht="11.25"/>
    <row r="116" ht="11.25"/>
    <row r="117" ht="11.25"/>
    <row r="118" ht="11.25"/>
    <row r="119" ht="11.25"/>
    <row r="120" ht="11.25"/>
    <row r="121" ht="11.25"/>
    <row r="122" ht="11.25"/>
    <row r="123" ht="11.25"/>
    <row r="124" ht="11.25"/>
    <row r="125" ht="11.25"/>
    <row r="126" ht="11.25"/>
    <row r="127" ht="11.25"/>
    <row r="128" ht="11.25"/>
    <row r="129" ht="11.25"/>
    <row r="130" ht="11.25"/>
    <row r="131" ht="11.25"/>
    <row r="132" ht="11.25"/>
    <row r="133" ht="11.25"/>
    <row r="134" ht="11.25"/>
    <row r="135" ht="11.25"/>
    <row r="136" ht="11.25"/>
    <row r="137" ht="11.25"/>
    <row r="138" ht="11.25"/>
    <row r="139" ht="11.25"/>
    <row r="140" ht="11.25"/>
  </sheetData>
  <autoFilter ref="B3:L36"/>
  <mergeCells count="5">
    <mergeCell ref="J2:K2"/>
    <mergeCell ref="D23:E23"/>
    <mergeCell ref="D2:E2"/>
    <mergeCell ref="F2:G2"/>
    <mergeCell ref="H2:I2"/>
  </mergeCells>
  <hyperlinks>
    <hyperlink ref="L22" r:id="rId1" display="http://www.sft.no/grunn/"/>
    <hyperlink ref="E22" r:id="rId2" display="http://www.sft.no/grunn/"/>
    <hyperlink ref="F22:I22" r:id="rId3" display="http://www.sft.no/grunn/"/>
    <hyperlink ref="K22" r:id="rId4" display="http://www.sft.no/grunn/"/>
  </hyperlinks>
  <printOptions/>
  <pageMargins left="0.75" right="0.75" top="1" bottom="1" header="0.5" footer="0.5"/>
  <pageSetup orientation="portrait" paperSize="9"/>
  <legacyDrawing r:id="rId6"/>
</worksheet>
</file>

<file path=xl/worksheets/sheet11.xml><?xml version="1.0" encoding="utf-8"?>
<worksheet xmlns="http://schemas.openxmlformats.org/spreadsheetml/2006/main" xmlns:r="http://schemas.openxmlformats.org/officeDocument/2006/relationships">
  <dimension ref="A1:F29"/>
  <sheetViews>
    <sheetView showGridLines="0" tabSelected="1" zoomScale="90" zoomScaleNormal="90" workbookViewId="0" topLeftCell="A1">
      <pane xSplit="1" ySplit="1" topLeftCell="C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cols>
    <col min="1" max="1" width="15.00390625" style="7" customWidth="1"/>
    <col min="2" max="2" width="14.57421875" style="7" customWidth="1"/>
    <col min="3" max="3" width="15.8515625" style="7" customWidth="1"/>
    <col min="4" max="4" width="21.57421875" style="7" customWidth="1"/>
    <col min="5" max="5" width="42.8515625" style="7" customWidth="1"/>
    <col min="6" max="6" width="9.7109375" style="7" bestFit="1" customWidth="1"/>
    <col min="7" max="16384" width="9.140625" style="7" customWidth="1"/>
  </cols>
  <sheetData>
    <row r="1" spans="1:6" ht="33.75">
      <c r="A1" s="4" t="s">
        <v>44</v>
      </c>
      <c r="B1" s="345" t="s">
        <v>36</v>
      </c>
      <c r="C1" s="346" t="s">
        <v>37</v>
      </c>
      <c r="D1" s="346" t="s">
        <v>38</v>
      </c>
      <c r="E1" s="346" t="s">
        <v>39</v>
      </c>
      <c r="F1" s="346" t="s">
        <v>40</v>
      </c>
    </row>
    <row r="2" spans="1:6" ht="22.5">
      <c r="A2" s="14" t="s">
        <v>60</v>
      </c>
      <c r="B2" s="15" t="s">
        <v>121</v>
      </c>
      <c r="C2" s="15" t="s">
        <v>122</v>
      </c>
      <c r="D2" s="15" t="s">
        <v>123</v>
      </c>
      <c r="E2" s="15"/>
      <c r="F2" s="16">
        <v>38568</v>
      </c>
    </row>
    <row r="3" spans="1:6" ht="33.75">
      <c r="A3" s="14" t="s">
        <v>340</v>
      </c>
      <c r="B3" s="15"/>
      <c r="C3" s="15"/>
      <c r="D3" s="15"/>
      <c r="E3" s="10" t="s">
        <v>339</v>
      </c>
      <c r="F3" s="16"/>
    </row>
    <row r="4" spans="1:6" ht="22.5">
      <c r="A4" s="14" t="s">
        <v>329</v>
      </c>
      <c r="B4" s="15"/>
      <c r="C4" s="15" t="s">
        <v>330</v>
      </c>
      <c r="D4" s="15" t="s">
        <v>331</v>
      </c>
      <c r="E4" s="10" t="s">
        <v>338</v>
      </c>
      <c r="F4" s="16">
        <v>38623</v>
      </c>
    </row>
    <row r="5" spans="1:6" ht="22.5">
      <c r="A5" s="14" t="s">
        <v>139</v>
      </c>
      <c r="B5" s="10" t="s">
        <v>136</v>
      </c>
      <c r="C5" s="10" t="s">
        <v>137</v>
      </c>
      <c r="D5" s="10" t="s">
        <v>138</v>
      </c>
      <c r="F5" s="11">
        <v>38601</v>
      </c>
    </row>
    <row r="6" spans="1:6" ht="101.25">
      <c r="A6" s="14" t="s">
        <v>293</v>
      </c>
      <c r="B6" s="10" t="s">
        <v>290</v>
      </c>
      <c r="C6" s="10" t="s">
        <v>291</v>
      </c>
      <c r="D6" s="9" t="s">
        <v>292</v>
      </c>
      <c r="E6" s="10" t="s">
        <v>304</v>
      </c>
      <c r="F6" s="11">
        <v>38621</v>
      </c>
    </row>
    <row r="7" spans="1:6" ht="22.5">
      <c r="A7" s="14" t="s">
        <v>208</v>
      </c>
      <c r="B7" s="10" t="s">
        <v>209</v>
      </c>
      <c r="C7" s="10" t="s">
        <v>210</v>
      </c>
      <c r="D7" s="10" t="s">
        <v>211</v>
      </c>
      <c r="E7" s="10"/>
      <c r="F7" s="11">
        <v>38652</v>
      </c>
    </row>
    <row r="8" spans="1:6" ht="22.5">
      <c r="A8" s="14" t="s">
        <v>341</v>
      </c>
      <c r="B8" s="10" t="s">
        <v>346</v>
      </c>
      <c r="C8" s="10" t="s">
        <v>342</v>
      </c>
      <c r="D8" s="10" t="s">
        <v>343</v>
      </c>
      <c r="E8" s="478" t="s">
        <v>349</v>
      </c>
      <c r="F8" s="11">
        <v>38617</v>
      </c>
    </row>
    <row r="9" spans="1:6" ht="45">
      <c r="A9" s="14" t="s">
        <v>341</v>
      </c>
      <c r="B9" s="10" t="s">
        <v>347</v>
      </c>
      <c r="C9" s="10" t="s">
        <v>342</v>
      </c>
      <c r="D9" s="10" t="s">
        <v>343</v>
      </c>
      <c r="E9" s="479"/>
      <c r="F9" s="11">
        <v>38617</v>
      </c>
    </row>
    <row r="10" spans="1:6" ht="33.75">
      <c r="A10" s="14" t="s">
        <v>341</v>
      </c>
      <c r="B10" s="10" t="s">
        <v>348</v>
      </c>
      <c r="C10" s="10" t="s">
        <v>344</v>
      </c>
      <c r="D10" s="10" t="s">
        <v>345</v>
      </c>
      <c r="E10" s="480"/>
      <c r="F10" s="11">
        <v>38617</v>
      </c>
    </row>
    <row r="11" spans="1:6" ht="33.75">
      <c r="A11" s="14" t="s">
        <v>3</v>
      </c>
      <c r="B11" s="10" t="s">
        <v>427</v>
      </c>
      <c r="C11" s="10" t="s">
        <v>428</v>
      </c>
      <c r="D11" s="10" t="s">
        <v>429</v>
      </c>
      <c r="E11" s="384"/>
      <c r="F11" s="11">
        <v>38511</v>
      </c>
    </row>
    <row r="12" spans="1:6" ht="45">
      <c r="A12" s="14" t="s">
        <v>59</v>
      </c>
      <c r="B12" s="10" t="s">
        <v>153</v>
      </c>
      <c r="C12" s="10" t="s">
        <v>154</v>
      </c>
      <c r="D12" s="10" t="s">
        <v>155</v>
      </c>
      <c r="E12" s="10" t="s">
        <v>156</v>
      </c>
      <c r="F12" s="11">
        <v>38630</v>
      </c>
    </row>
    <row r="13" spans="1:6" ht="33.75">
      <c r="A13" s="14" t="s">
        <v>45</v>
      </c>
      <c r="B13" s="10" t="s">
        <v>41</v>
      </c>
      <c r="C13" s="10" t="s">
        <v>42</v>
      </c>
      <c r="D13" s="10" t="s">
        <v>43</v>
      </c>
      <c r="E13" s="10" t="s">
        <v>425</v>
      </c>
      <c r="F13" s="11">
        <v>38583</v>
      </c>
    </row>
    <row r="14" spans="1:6" ht="22.5">
      <c r="A14" s="14" t="s">
        <v>374</v>
      </c>
      <c r="B14" s="10" t="s">
        <v>405</v>
      </c>
      <c r="C14" s="10" t="s">
        <v>410</v>
      </c>
      <c r="D14" s="10" t="s">
        <v>413</v>
      </c>
      <c r="E14" s="10"/>
      <c r="F14" s="11">
        <v>38653</v>
      </c>
    </row>
    <row r="15" spans="1:6" ht="22.5">
      <c r="A15" s="14" t="s">
        <v>374</v>
      </c>
      <c r="B15" s="10" t="s">
        <v>406</v>
      </c>
      <c r="C15" s="10" t="s">
        <v>410</v>
      </c>
      <c r="D15" s="10" t="s">
        <v>413</v>
      </c>
      <c r="E15" s="10"/>
      <c r="F15" s="11">
        <v>38653</v>
      </c>
    </row>
    <row r="16" spans="1:6" ht="22.5">
      <c r="A16" s="14" t="s">
        <v>374</v>
      </c>
      <c r="B16" s="10" t="s">
        <v>407</v>
      </c>
      <c r="C16" s="10" t="s">
        <v>410</v>
      </c>
      <c r="D16" s="10" t="s">
        <v>413</v>
      </c>
      <c r="E16" s="10"/>
      <c r="F16" s="11">
        <v>38653</v>
      </c>
    </row>
    <row r="17" spans="1:6" ht="22.5">
      <c r="A17" s="14" t="s">
        <v>374</v>
      </c>
      <c r="B17" s="10" t="s">
        <v>408</v>
      </c>
      <c r="C17" s="10" t="s">
        <v>411</v>
      </c>
      <c r="D17" s="10" t="s">
        <v>414</v>
      </c>
      <c r="E17" s="10"/>
      <c r="F17" s="11">
        <v>38653</v>
      </c>
    </row>
    <row r="18" spans="1:6" ht="22.5">
      <c r="A18" s="14" t="s">
        <v>374</v>
      </c>
      <c r="B18" s="10" t="s">
        <v>409</v>
      </c>
      <c r="C18" s="10" t="s">
        <v>412</v>
      </c>
      <c r="D18" s="10" t="s">
        <v>415</v>
      </c>
      <c r="E18" s="10"/>
      <c r="F18" s="11">
        <v>38653</v>
      </c>
    </row>
    <row r="19" spans="1:6" ht="45">
      <c r="A19" s="14" t="s">
        <v>223</v>
      </c>
      <c r="B19" s="10" t="s">
        <v>220</v>
      </c>
      <c r="C19" s="10" t="s">
        <v>221</v>
      </c>
      <c r="D19" s="12" t="s">
        <v>222</v>
      </c>
      <c r="E19" s="10" t="s">
        <v>224</v>
      </c>
      <c r="F19" s="11">
        <v>38443</v>
      </c>
    </row>
    <row r="20" spans="1:6" ht="22.5">
      <c r="A20" s="14" t="s">
        <v>168</v>
      </c>
      <c r="B20" s="10" t="s">
        <v>169</v>
      </c>
      <c r="C20" s="10" t="s">
        <v>170</v>
      </c>
      <c r="D20" s="10" t="s">
        <v>171</v>
      </c>
      <c r="E20" s="10" t="s">
        <v>172</v>
      </c>
      <c r="F20" s="11">
        <v>38596</v>
      </c>
    </row>
    <row r="21" spans="1:6" ht="33.75">
      <c r="A21" s="14" t="s">
        <v>264</v>
      </c>
      <c r="B21" s="10" t="s">
        <v>253</v>
      </c>
      <c r="C21" s="9" t="s">
        <v>254</v>
      </c>
      <c r="D21" s="10" t="s">
        <v>255</v>
      </c>
      <c r="E21" s="10"/>
      <c r="F21" s="11">
        <v>38635</v>
      </c>
    </row>
    <row r="22" spans="1:6" ht="33.75">
      <c r="A22" s="14" t="s">
        <v>265</v>
      </c>
      <c r="B22" s="10" t="s">
        <v>185</v>
      </c>
      <c r="C22" s="10" t="s">
        <v>186</v>
      </c>
      <c r="D22" s="10" t="s">
        <v>187</v>
      </c>
      <c r="E22" s="10"/>
      <c r="F22" s="11">
        <v>38614</v>
      </c>
    </row>
    <row r="23" spans="1:6" ht="33.75">
      <c r="A23" s="14" t="s">
        <v>240</v>
      </c>
      <c r="B23" s="10" t="s">
        <v>237</v>
      </c>
      <c r="C23" s="10" t="s">
        <v>238</v>
      </c>
      <c r="D23" s="10" t="s">
        <v>239</v>
      </c>
      <c r="E23" s="10"/>
      <c r="F23" s="11">
        <v>38635</v>
      </c>
    </row>
    <row r="24" spans="1:6" ht="84" customHeight="1">
      <c r="A24" s="14" t="s">
        <v>445</v>
      </c>
      <c r="B24" s="10" t="s">
        <v>195</v>
      </c>
      <c r="C24" s="10" t="s">
        <v>196</v>
      </c>
      <c r="D24" s="10" t="s">
        <v>197</v>
      </c>
      <c r="E24" s="478" t="s">
        <v>201</v>
      </c>
      <c r="F24" s="11">
        <v>38579</v>
      </c>
    </row>
    <row r="25" spans="1:6" ht="102.75" customHeight="1">
      <c r="A25" s="14" t="s">
        <v>445</v>
      </c>
      <c r="B25" s="10" t="s">
        <v>198</v>
      </c>
      <c r="C25" s="10" t="s">
        <v>199</v>
      </c>
      <c r="D25" s="10" t="s">
        <v>200</v>
      </c>
      <c r="E25" s="480"/>
      <c r="F25" s="11">
        <v>38607</v>
      </c>
    </row>
    <row r="26" spans="1:6" ht="112.5">
      <c r="A26" s="14" t="s">
        <v>361</v>
      </c>
      <c r="B26" s="10" t="s">
        <v>271</v>
      </c>
      <c r="C26" s="10" t="s">
        <v>272</v>
      </c>
      <c r="D26" s="10" t="s">
        <v>273</v>
      </c>
      <c r="E26" s="10" t="s">
        <v>447</v>
      </c>
      <c r="F26" s="11" t="s">
        <v>448</v>
      </c>
    </row>
    <row r="27" spans="1:6" ht="33.75">
      <c r="A27" s="14" t="s">
        <v>309</v>
      </c>
      <c r="B27" s="10" t="s">
        <v>306</v>
      </c>
      <c r="C27" s="10" t="s">
        <v>307</v>
      </c>
      <c r="D27" s="10" t="s">
        <v>308</v>
      </c>
      <c r="E27" s="10" t="s">
        <v>310</v>
      </c>
      <c r="F27" s="11">
        <v>38499</v>
      </c>
    </row>
    <row r="28" spans="1:6" ht="11.25">
      <c r="A28" s="14" t="s">
        <v>311</v>
      </c>
      <c r="B28" s="10" t="s">
        <v>312</v>
      </c>
      <c r="C28" s="10" t="s">
        <v>313</v>
      </c>
      <c r="D28" s="10" t="s">
        <v>314</v>
      </c>
      <c r="E28" s="10"/>
      <c r="F28" s="11">
        <v>38621</v>
      </c>
    </row>
    <row r="29" spans="1:6" ht="22.5">
      <c r="A29" s="14" t="s">
        <v>311</v>
      </c>
      <c r="B29" s="13" t="s">
        <v>315</v>
      </c>
      <c r="C29" s="10" t="s">
        <v>316</v>
      </c>
      <c r="D29" s="10" t="s">
        <v>317</v>
      </c>
      <c r="E29" s="10" t="s">
        <v>318</v>
      </c>
      <c r="F29" s="11">
        <v>38621</v>
      </c>
    </row>
  </sheetData>
  <autoFilter ref="A1:F29"/>
  <mergeCells count="2">
    <mergeCell ref="E8:E10"/>
    <mergeCell ref="E24:E25"/>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D264"/>
  <sheetViews>
    <sheetView showGridLines="0" workbookViewId="0" topLeftCell="A1">
      <selection activeCell="A2" sqref="A2"/>
    </sheetView>
  </sheetViews>
  <sheetFormatPr defaultColWidth="9.140625" defaultRowHeight="12.75"/>
  <cols>
    <col min="1" max="1" width="2.140625" style="368" customWidth="1"/>
    <col min="2" max="2" width="14.8515625" style="368" customWidth="1"/>
    <col min="3" max="3" width="9.140625" style="368" customWidth="1"/>
    <col min="4" max="4" width="53.7109375" style="368" bestFit="1" customWidth="1"/>
    <col min="5" max="16384" width="9.140625" style="368" customWidth="1"/>
  </cols>
  <sheetData>
    <row r="1" ht="12.75">
      <c r="A1" s="380" t="s">
        <v>402</v>
      </c>
    </row>
    <row r="2" ht="12.75"/>
    <row r="3" spans="2:4" ht="12.75">
      <c r="B3" s="369" t="s">
        <v>44</v>
      </c>
      <c r="C3" s="370" t="s">
        <v>363</v>
      </c>
      <c r="D3" s="371" t="s">
        <v>389</v>
      </c>
    </row>
    <row r="4" spans="2:4" ht="12.75">
      <c r="B4" s="374" t="s">
        <v>60</v>
      </c>
      <c r="C4" s="47">
        <v>1999</v>
      </c>
      <c r="D4" s="349" t="s">
        <v>31</v>
      </c>
    </row>
    <row r="5" spans="2:4" ht="12.75">
      <c r="B5" s="374" t="s">
        <v>444</v>
      </c>
      <c r="C5" s="47">
        <v>1999</v>
      </c>
      <c r="D5" s="349" t="s">
        <v>31</v>
      </c>
    </row>
    <row r="6" spans="2:4" ht="12.75">
      <c r="B6" s="374" t="s">
        <v>60</v>
      </c>
      <c r="C6" s="47">
        <v>2000</v>
      </c>
      <c r="D6" s="349" t="s">
        <v>33</v>
      </c>
    </row>
    <row r="7" spans="2:4" ht="12.75">
      <c r="B7" s="373" t="s">
        <v>60</v>
      </c>
      <c r="C7" s="47">
        <v>2000</v>
      </c>
      <c r="D7" s="349" t="s">
        <v>398</v>
      </c>
    </row>
    <row r="8" spans="2:4" ht="12.75">
      <c r="B8" s="374" t="s">
        <v>329</v>
      </c>
      <c r="C8" s="47">
        <v>1999</v>
      </c>
      <c r="D8" s="349" t="s">
        <v>31</v>
      </c>
    </row>
    <row r="9" spans="2:4" ht="12.75">
      <c r="B9" s="374" t="s">
        <v>60</v>
      </c>
      <c r="C9" s="47">
        <v>2002</v>
      </c>
      <c r="D9" s="349" t="s">
        <v>33</v>
      </c>
    </row>
    <row r="10" spans="2:4" ht="12.75">
      <c r="B10" s="373" t="s">
        <v>60</v>
      </c>
      <c r="C10" s="47">
        <v>2002</v>
      </c>
      <c r="D10" s="349" t="s">
        <v>398</v>
      </c>
    </row>
    <row r="11" spans="2:4" ht="12.75">
      <c r="B11" s="375" t="s">
        <v>60</v>
      </c>
      <c r="C11" s="175">
        <v>2003</v>
      </c>
      <c r="D11" s="349" t="s">
        <v>391</v>
      </c>
    </row>
    <row r="12" spans="2:4" ht="12.75">
      <c r="B12" s="377" t="s">
        <v>60</v>
      </c>
      <c r="C12" s="175">
        <v>2003</v>
      </c>
      <c r="D12" s="349" t="s">
        <v>401</v>
      </c>
    </row>
    <row r="13" spans="2:4" ht="12.75">
      <c r="B13" s="374" t="s">
        <v>208</v>
      </c>
      <c r="C13" s="47">
        <v>1999</v>
      </c>
      <c r="D13" s="349" t="s">
        <v>31</v>
      </c>
    </row>
    <row r="14" spans="2:4" ht="12.75">
      <c r="B14" s="374" t="s">
        <v>60</v>
      </c>
      <c r="C14" s="47">
        <v>2004</v>
      </c>
      <c r="D14" s="349" t="s">
        <v>399</v>
      </c>
    </row>
    <row r="15" spans="2:4" ht="12.75">
      <c r="B15" s="374" t="s">
        <v>60</v>
      </c>
      <c r="C15" s="47">
        <v>2004</v>
      </c>
      <c r="D15" s="349" t="s">
        <v>391</v>
      </c>
    </row>
    <row r="16" spans="2:4" ht="12.75">
      <c r="B16" s="374" t="s">
        <v>60</v>
      </c>
      <c r="C16" s="47">
        <v>2004</v>
      </c>
      <c r="D16" s="349" t="s">
        <v>33</v>
      </c>
    </row>
    <row r="17" spans="2:4" ht="12.75">
      <c r="B17" s="374" t="s">
        <v>60</v>
      </c>
      <c r="C17" s="47">
        <v>2004</v>
      </c>
      <c r="D17" s="349" t="s">
        <v>401</v>
      </c>
    </row>
    <row r="18" spans="2:4" ht="12.75">
      <c r="B18" s="372" t="s">
        <v>60</v>
      </c>
      <c r="C18" s="175">
        <v>2004</v>
      </c>
      <c r="D18" s="349" t="s">
        <v>398</v>
      </c>
    </row>
    <row r="19" spans="2:4" ht="12.75">
      <c r="B19" s="373" t="s">
        <v>60</v>
      </c>
      <c r="C19" s="47">
        <v>2004</v>
      </c>
      <c r="D19" s="349" t="s">
        <v>400</v>
      </c>
    </row>
    <row r="20" spans="2:4" ht="12.75">
      <c r="B20" s="375" t="s">
        <v>60</v>
      </c>
      <c r="C20" s="379" t="s">
        <v>364</v>
      </c>
      <c r="D20" s="349" t="s">
        <v>400</v>
      </c>
    </row>
    <row r="21" spans="2:4" ht="12.75">
      <c r="B21" s="374" t="s">
        <v>444</v>
      </c>
      <c r="C21" s="47">
        <v>2000</v>
      </c>
      <c r="D21" s="349" t="s">
        <v>398</v>
      </c>
    </row>
    <row r="22" spans="2:4" ht="12.75">
      <c r="B22" s="374" t="s">
        <v>444</v>
      </c>
      <c r="C22" s="47">
        <v>2002</v>
      </c>
      <c r="D22" s="349" t="s">
        <v>398</v>
      </c>
    </row>
    <row r="23" spans="2:4" ht="12.75">
      <c r="B23" s="374" t="s">
        <v>59</v>
      </c>
      <c r="C23" s="47">
        <v>1999</v>
      </c>
      <c r="D23" s="349" t="s">
        <v>31</v>
      </c>
    </row>
    <row r="24" spans="2:4" ht="12.75">
      <c r="B24" s="374" t="s">
        <v>370</v>
      </c>
      <c r="C24" s="47">
        <v>1999</v>
      </c>
      <c r="D24" s="349" t="s">
        <v>31</v>
      </c>
    </row>
    <row r="25" spans="2:4" ht="12.75">
      <c r="B25" s="374" t="s">
        <v>444</v>
      </c>
      <c r="C25" s="47">
        <v>2000</v>
      </c>
      <c r="D25" s="349" t="s">
        <v>33</v>
      </c>
    </row>
    <row r="26" spans="2:4" ht="12.75">
      <c r="B26" s="374" t="s">
        <v>45</v>
      </c>
      <c r="C26" s="47">
        <v>1999</v>
      </c>
      <c r="D26" s="349" t="s">
        <v>31</v>
      </c>
    </row>
    <row r="27" spans="2:4" ht="12.75">
      <c r="B27" s="374" t="s">
        <v>444</v>
      </c>
      <c r="C27" s="47">
        <v>2002</v>
      </c>
      <c r="D27" s="349" t="s">
        <v>33</v>
      </c>
    </row>
    <row r="28" spans="2:4" ht="12.75">
      <c r="B28" s="374" t="s">
        <v>444</v>
      </c>
      <c r="C28" s="175">
        <v>2003</v>
      </c>
      <c r="D28" s="349" t="s">
        <v>391</v>
      </c>
    </row>
    <row r="29" spans="2:4" ht="12.75">
      <c r="B29" s="374" t="s">
        <v>444</v>
      </c>
      <c r="C29" s="175">
        <v>2003</v>
      </c>
      <c r="D29" s="349" t="s">
        <v>401</v>
      </c>
    </row>
    <row r="30" spans="2:4" ht="12.75">
      <c r="B30" s="374" t="s">
        <v>444</v>
      </c>
      <c r="C30" s="379" t="s">
        <v>364</v>
      </c>
      <c r="D30" s="349" t="s">
        <v>400</v>
      </c>
    </row>
    <row r="31" spans="2:4" ht="12.75">
      <c r="B31" s="374" t="s">
        <v>7</v>
      </c>
      <c r="C31" s="47">
        <v>1999</v>
      </c>
      <c r="D31" s="349" t="s">
        <v>31</v>
      </c>
    </row>
    <row r="32" spans="2:4" ht="12.75">
      <c r="B32" s="374" t="s">
        <v>361</v>
      </c>
      <c r="C32" s="47">
        <v>1999</v>
      </c>
      <c r="D32" s="349" t="s">
        <v>31</v>
      </c>
    </row>
    <row r="33" spans="2:4" ht="12.75">
      <c r="B33" s="373" t="s">
        <v>329</v>
      </c>
      <c r="C33" s="47">
        <v>2000</v>
      </c>
      <c r="D33" s="349" t="s">
        <v>398</v>
      </c>
    </row>
    <row r="34" spans="2:4" ht="12.75">
      <c r="B34" s="373" t="s">
        <v>329</v>
      </c>
      <c r="C34" s="47">
        <v>2002</v>
      </c>
      <c r="D34" s="349" t="s">
        <v>398</v>
      </c>
    </row>
    <row r="35" spans="2:4" ht="12.75">
      <c r="B35" s="376" t="s">
        <v>329</v>
      </c>
      <c r="C35" s="175">
        <v>2003</v>
      </c>
      <c r="D35" s="349" t="s">
        <v>401</v>
      </c>
    </row>
    <row r="36" spans="2:4" ht="12.75">
      <c r="B36" s="374" t="s">
        <v>240</v>
      </c>
      <c r="C36" s="47">
        <v>1999</v>
      </c>
      <c r="D36" s="349" t="s">
        <v>31</v>
      </c>
    </row>
    <row r="37" spans="2:4" ht="12.75">
      <c r="B37" s="374" t="s">
        <v>329</v>
      </c>
      <c r="C37" s="47">
        <v>2004</v>
      </c>
      <c r="D37" s="349" t="s">
        <v>391</v>
      </c>
    </row>
    <row r="38" spans="2:4" ht="12.75">
      <c r="B38" s="374" t="s">
        <v>329</v>
      </c>
      <c r="C38" s="47">
        <v>2004</v>
      </c>
      <c r="D38" s="349" t="s">
        <v>401</v>
      </c>
    </row>
    <row r="39" spans="2:4" ht="12.75">
      <c r="B39" s="373" t="s">
        <v>329</v>
      </c>
      <c r="C39" s="175">
        <v>2004</v>
      </c>
      <c r="D39" s="349" t="s">
        <v>398</v>
      </c>
    </row>
    <row r="40" spans="2:4" ht="12.75">
      <c r="B40" s="373" t="s">
        <v>329</v>
      </c>
      <c r="C40" s="47">
        <v>2004</v>
      </c>
      <c r="D40" s="349" t="s">
        <v>400</v>
      </c>
    </row>
    <row r="41" spans="2:4" ht="12.75">
      <c r="B41" s="374" t="s">
        <v>329</v>
      </c>
      <c r="C41" s="379" t="s">
        <v>364</v>
      </c>
      <c r="D41" s="349" t="s">
        <v>400</v>
      </c>
    </row>
    <row r="42" spans="2:4" ht="12.75">
      <c r="B42" s="374" t="s">
        <v>369</v>
      </c>
      <c r="C42" s="47">
        <v>1999</v>
      </c>
      <c r="D42" s="349" t="s">
        <v>31</v>
      </c>
    </row>
    <row r="43" spans="2:4" ht="12.75">
      <c r="B43" s="374" t="s">
        <v>362</v>
      </c>
      <c r="C43" s="47">
        <v>1999</v>
      </c>
      <c r="D43" s="349" t="s">
        <v>31</v>
      </c>
    </row>
    <row r="44" spans="2:4" ht="12.75">
      <c r="B44" s="372" t="s">
        <v>139</v>
      </c>
      <c r="C44" s="175">
        <v>2004</v>
      </c>
      <c r="D44" s="349" t="s">
        <v>398</v>
      </c>
    </row>
    <row r="45" spans="2:4" ht="12.75">
      <c r="B45" s="373" t="s">
        <v>139</v>
      </c>
      <c r="C45" s="47">
        <v>2004</v>
      </c>
      <c r="D45" s="349" t="s">
        <v>400</v>
      </c>
    </row>
    <row r="46" spans="2:4" ht="12.75">
      <c r="B46" s="376" t="s">
        <v>373</v>
      </c>
      <c r="C46" s="175">
        <v>2003</v>
      </c>
      <c r="D46" s="349" t="s">
        <v>401</v>
      </c>
    </row>
    <row r="47" spans="2:4" ht="12.75">
      <c r="B47" s="376" t="s">
        <v>373</v>
      </c>
      <c r="C47" s="379" t="s">
        <v>364</v>
      </c>
      <c r="D47" s="349" t="s">
        <v>400</v>
      </c>
    </row>
    <row r="48" spans="2:4" ht="12.75">
      <c r="B48" s="373" t="s">
        <v>373</v>
      </c>
      <c r="C48" s="47">
        <v>2000</v>
      </c>
      <c r="D48" s="349" t="s">
        <v>398</v>
      </c>
    </row>
    <row r="49" spans="2:4" ht="12.75">
      <c r="B49" s="374" t="s">
        <v>309</v>
      </c>
      <c r="C49" s="47">
        <v>1999</v>
      </c>
      <c r="D49" s="349" t="s">
        <v>31</v>
      </c>
    </row>
    <row r="50" spans="2:4" ht="12.75">
      <c r="B50" s="373" t="s">
        <v>373</v>
      </c>
      <c r="C50" s="47">
        <v>2002</v>
      </c>
      <c r="D50" s="349" t="s">
        <v>398</v>
      </c>
    </row>
    <row r="51" spans="2:4" ht="12.75">
      <c r="B51" s="374" t="s">
        <v>311</v>
      </c>
      <c r="C51" s="47">
        <v>1999</v>
      </c>
      <c r="D51" s="349" t="s">
        <v>31</v>
      </c>
    </row>
    <row r="52" spans="2:4" ht="12.75">
      <c r="B52" s="374" t="s">
        <v>373</v>
      </c>
      <c r="C52" s="175">
        <v>2003</v>
      </c>
      <c r="D52" s="349" t="s">
        <v>391</v>
      </c>
    </row>
    <row r="53" spans="2:4" ht="12.75">
      <c r="B53" s="374" t="s">
        <v>18</v>
      </c>
      <c r="C53" s="47">
        <v>1999</v>
      </c>
      <c r="D53" s="349" t="s">
        <v>31</v>
      </c>
    </row>
    <row r="54" spans="2:4" ht="12.75">
      <c r="B54" s="374" t="s">
        <v>373</v>
      </c>
      <c r="C54" s="47">
        <v>2004</v>
      </c>
      <c r="D54" s="349" t="s">
        <v>33</v>
      </c>
    </row>
    <row r="55" spans="2:4" ht="12.75">
      <c r="B55" s="373" t="s">
        <v>373</v>
      </c>
      <c r="C55" s="175">
        <v>2004</v>
      </c>
      <c r="D55" s="349" t="s">
        <v>398</v>
      </c>
    </row>
    <row r="56" spans="2:4" ht="12.75">
      <c r="B56" s="374" t="s">
        <v>60</v>
      </c>
      <c r="C56" s="47">
        <v>2000</v>
      </c>
      <c r="D56" s="349" t="s">
        <v>31</v>
      </c>
    </row>
    <row r="57" spans="2:4" ht="12.75">
      <c r="B57" s="374" t="s">
        <v>444</v>
      </c>
      <c r="C57" s="47">
        <v>2000</v>
      </c>
      <c r="D57" s="349" t="s">
        <v>31</v>
      </c>
    </row>
    <row r="58" spans="2:4" ht="12.75">
      <c r="B58" s="374" t="s">
        <v>208</v>
      </c>
      <c r="C58" s="47">
        <v>2000</v>
      </c>
      <c r="D58" s="349" t="s">
        <v>33</v>
      </c>
    </row>
    <row r="59" spans="2:4" ht="12.75">
      <c r="B59" s="373" t="s">
        <v>208</v>
      </c>
      <c r="C59" s="47">
        <v>2000</v>
      </c>
      <c r="D59" s="349" t="s">
        <v>398</v>
      </c>
    </row>
    <row r="60" spans="2:4" ht="12.75">
      <c r="B60" s="374" t="s">
        <v>329</v>
      </c>
      <c r="C60" s="47">
        <v>2000</v>
      </c>
      <c r="D60" s="349" t="s">
        <v>31</v>
      </c>
    </row>
    <row r="61" spans="2:4" ht="12.75">
      <c r="B61" s="373" t="s">
        <v>208</v>
      </c>
      <c r="C61" s="47">
        <v>2002</v>
      </c>
      <c r="D61" s="349" t="s">
        <v>398</v>
      </c>
    </row>
    <row r="62" spans="2:4" ht="12.75">
      <c r="B62" s="374" t="s">
        <v>208</v>
      </c>
      <c r="C62" s="47">
        <v>2000</v>
      </c>
      <c r="D62" s="349" t="s">
        <v>31</v>
      </c>
    </row>
    <row r="63" spans="2:4" ht="12.75">
      <c r="B63" s="374" t="s">
        <v>208</v>
      </c>
      <c r="C63" s="47">
        <v>2003</v>
      </c>
      <c r="D63" s="349" t="s">
        <v>399</v>
      </c>
    </row>
    <row r="64" spans="2:4" ht="12.75">
      <c r="B64" s="374" t="s">
        <v>3</v>
      </c>
      <c r="C64" s="47">
        <v>2000</v>
      </c>
      <c r="D64" s="349" t="s">
        <v>31</v>
      </c>
    </row>
    <row r="65" spans="2:4" ht="12.75">
      <c r="B65" s="374" t="s">
        <v>208</v>
      </c>
      <c r="C65" s="47">
        <v>2004</v>
      </c>
      <c r="D65" s="349" t="s">
        <v>399</v>
      </c>
    </row>
    <row r="66" spans="2:4" ht="12.75">
      <c r="B66" s="374" t="s">
        <v>208</v>
      </c>
      <c r="C66" s="47">
        <v>2004</v>
      </c>
      <c r="D66" s="349" t="s">
        <v>391</v>
      </c>
    </row>
    <row r="67" spans="2:4" ht="12.75">
      <c r="B67" s="374" t="s">
        <v>208</v>
      </c>
      <c r="C67" s="47">
        <v>2004</v>
      </c>
      <c r="D67" s="349" t="s">
        <v>33</v>
      </c>
    </row>
    <row r="68" spans="2:4" ht="12.75">
      <c r="B68" s="374" t="s">
        <v>208</v>
      </c>
      <c r="C68" s="47">
        <v>2004</v>
      </c>
      <c r="D68" s="349" t="s">
        <v>401</v>
      </c>
    </row>
    <row r="69" spans="2:4" ht="12.75">
      <c r="B69" s="372" t="s">
        <v>208</v>
      </c>
      <c r="C69" s="175">
        <v>2004</v>
      </c>
      <c r="D69" s="349" t="s">
        <v>398</v>
      </c>
    </row>
    <row r="70" spans="2:4" ht="12.75">
      <c r="B70" s="372" t="s">
        <v>208</v>
      </c>
      <c r="C70" s="47">
        <v>2004</v>
      </c>
      <c r="D70" s="349" t="s">
        <v>400</v>
      </c>
    </row>
    <row r="71" spans="2:4" ht="12.75">
      <c r="B71" s="376" t="s">
        <v>208</v>
      </c>
      <c r="C71" s="379" t="s">
        <v>364</v>
      </c>
      <c r="D71" s="349" t="s">
        <v>400</v>
      </c>
    </row>
    <row r="72" spans="2:4" ht="12.75">
      <c r="B72" s="373" t="s">
        <v>341</v>
      </c>
      <c r="C72" s="47">
        <v>2000</v>
      </c>
      <c r="D72" s="349" t="s">
        <v>398</v>
      </c>
    </row>
    <row r="73" spans="2:4" ht="12.75">
      <c r="B73" s="374" t="s">
        <v>59</v>
      </c>
      <c r="C73" s="47">
        <v>2000</v>
      </c>
      <c r="D73" s="349" t="s">
        <v>31</v>
      </c>
    </row>
    <row r="74" spans="2:4" ht="12.75">
      <c r="B74" s="374" t="s">
        <v>341</v>
      </c>
      <c r="C74" s="47">
        <v>2001</v>
      </c>
      <c r="D74" s="349" t="s">
        <v>399</v>
      </c>
    </row>
    <row r="75" spans="2:4" ht="12.75">
      <c r="B75" s="374" t="s">
        <v>45</v>
      </c>
      <c r="C75" s="47">
        <v>2000</v>
      </c>
      <c r="D75" s="349" t="s">
        <v>31</v>
      </c>
    </row>
    <row r="76" spans="2:4" ht="12.75">
      <c r="B76" s="374" t="s">
        <v>361</v>
      </c>
      <c r="C76" s="47">
        <v>2000</v>
      </c>
      <c r="D76" s="349" t="s">
        <v>31</v>
      </c>
    </row>
    <row r="77" spans="2:4" ht="12.75">
      <c r="B77" s="374" t="s">
        <v>341</v>
      </c>
      <c r="C77" s="47">
        <v>2002</v>
      </c>
      <c r="D77" s="349" t="s">
        <v>399</v>
      </c>
    </row>
    <row r="78" spans="2:4" ht="12.75">
      <c r="B78" s="374" t="s">
        <v>369</v>
      </c>
      <c r="C78" s="47">
        <v>2000</v>
      </c>
      <c r="D78" s="349" t="s">
        <v>31</v>
      </c>
    </row>
    <row r="79" spans="2:4" ht="12.75">
      <c r="B79" s="374" t="s">
        <v>341</v>
      </c>
      <c r="C79" s="47">
        <v>2003</v>
      </c>
      <c r="D79" s="349" t="s">
        <v>399</v>
      </c>
    </row>
    <row r="80" spans="2:4" ht="12.75">
      <c r="B80" s="374" t="s">
        <v>309</v>
      </c>
      <c r="C80" s="47">
        <v>2000</v>
      </c>
      <c r="D80" s="349" t="s">
        <v>31</v>
      </c>
    </row>
    <row r="81" spans="2:4" ht="12.75">
      <c r="B81" s="374" t="s">
        <v>341</v>
      </c>
      <c r="C81" s="47">
        <v>2004</v>
      </c>
      <c r="D81" s="349" t="s">
        <v>399</v>
      </c>
    </row>
    <row r="82" spans="2:4" ht="12.75">
      <c r="B82" s="374" t="s">
        <v>341</v>
      </c>
      <c r="C82" s="47">
        <v>2004</v>
      </c>
      <c r="D82" s="349" t="s">
        <v>391</v>
      </c>
    </row>
    <row r="83" spans="2:4" ht="12.75">
      <c r="B83" s="374" t="s">
        <v>341</v>
      </c>
      <c r="C83" s="47">
        <v>2004</v>
      </c>
      <c r="D83" s="349" t="s">
        <v>401</v>
      </c>
    </row>
    <row r="84" spans="2:4" ht="12.75">
      <c r="B84" s="373" t="s">
        <v>341</v>
      </c>
      <c r="C84" s="175">
        <v>2004</v>
      </c>
      <c r="D84" s="349" t="s">
        <v>398</v>
      </c>
    </row>
    <row r="85" spans="2:4" ht="12.75">
      <c r="B85" s="372" t="s">
        <v>341</v>
      </c>
      <c r="C85" s="47">
        <v>2004</v>
      </c>
      <c r="D85" s="349" t="s">
        <v>400</v>
      </c>
    </row>
    <row r="86" spans="2:4" ht="12.75">
      <c r="B86" s="374" t="s">
        <v>311</v>
      </c>
      <c r="C86" s="47">
        <v>2000</v>
      </c>
      <c r="D86" s="349" t="s">
        <v>31</v>
      </c>
    </row>
    <row r="87" spans="2:4" ht="12.75">
      <c r="B87" s="374" t="s">
        <v>341</v>
      </c>
      <c r="C87" s="47">
        <v>2005</v>
      </c>
      <c r="D87" s="349" t="s">
        <v>399</v>
      </c>
    </row>
    <row r="88" spans="2:4" ht="12.75">
      <c r="B88" s="374" t="s">
        <v>341</v>
      </c>
      <c r="C88" s="47">
        <v>2005</v>
      </c>
      <c r="D88" s="349" t="s">
        <v>33</v>
      </c>
    </row>
    <row r="89" spans="2:4" ht="12.75">
      <c r="B89" s="376" t="s">
        <v>341</v>
      </c>
      <c r="C89" s="379" t="s">
        <v>364</v>
      </c>
      <c r="D89" s="349" t="s">
        <v>400</v>
      </c>
    </row>
    <row r="90" spans="2:4" ht="12.75">
      <c r="B90" s="376" t="s">
        <v>3</v>
      </c>
      <c r="C90" s="379" t="s">
        <v>364</v>
      </c>
      <c r="D90" s="349" t="s">
        <v>400</v>
      </c>
    </row>
    <row r="91" spans="2:4" ht="12.75">
      <c r="B91" s="373" t="s">
        <v>372</v>
      </c>
      <c r="C91" s="47">
        <v>2000</v>
      </c>
      <c r="D91" s="349" t="s">
        <v>31</v>
      </c>
    </row>
    <row r="92" spans="2:4" ht="12.75">
      <c r="B92" s="374" t="s">
        <v>3</v>
      </c>
      <c r="C92" s="47">
        <v>2000</v>
      </c>
      <c r="D92" s="349" t="s">
        <v>33</v>
      </c>
    </row>
    <row r="93" spans="2:4" ht="12.75">
      <c r="B93" s="373" t="s">
        <v>3</v>
      </c>
      <c r="C93" s="47">
        <v>2000</v>
      </c>
      <c r="D93" s="349" t="s">
        <v>398</v>
      </c>
    </row>
    <row r="94" spans="2:4" ht="12.75">
      <c r="B94" s="374" t="s">
        <v>18</v>
      </c>
      <c r="C94" s="47">
        <v>2000</v>
      </c>
      <c r="D94" s="349" t="s">
        <v>31</v>
      </c>
    </row>
    <row r="95" spans="2:4" ht="12.75">
      <c r="B95" s="373" t="s">
        <v>3</v>
      </c>
      <c r="C95" s="47">
        <v>2002</v>
      </c>
      <c r="D95" s="349" t="s">
        <v>398</v>
      </c>
    </row>
    <row r="96" spans="2:4" ht="12.75">
      <c r="B96" s="376" t="s">
        <v>3</v>
      </c>
      <c r="C96" s="175">
        <v>2003</v>
      </c>
      <c r="D96" s="349" t="s">
        <v>401</v>
      </c>
    </row>
    <row r="97" spans="2:4" ht="12.75">
      <c r="B97" s="374" t="s">
        <v>139</v>
      </c>
      <c r="C97" s="47">
        <v>2001</v>
      </c>
      <c r="D97" s="349" t="s">
        <v>31</v>
      </c>
    </row>
    <row r="98" spans="2:4" ht="12.75">
      <c r="B98" s="374" t="s">
        <v>341</v>
      </c>
      <c r="C98" s="47">
        <v>2001</v>
      </c>
      <c r="D98" s="349" t="s">
        <v>31</v>
      </c>
    </row>
    <row r="99" spans="2:4" ht="12.75">
      <c r="B99" s="373" t="s">
        <v>59</v>
      </c>
      <c r="C99" s="47">
        <v>2000</v>
      </c>
      <c r="D99" s="349" t="s">
        <v>398</v>
      </c>
    </row>
    <row r="100" spans="2:4" ht="12.75">
      <c r="B100" s="374" t="s">
        <v>361</v>
      </c>
      <c r="C100" s="47">
        <v>2001</v>
      </c>
      <c r="D100" s="349" t="s">
        <v>31</v>
      </c>
    </row>
    <row r="101" spans="2:4" ht="12.75">
      <c r="B101" s="373" t="s">
        <v>59</v>
      </c>
      <c r="C101" s="47">
        <v>2002</v>
      </c>
      <c r="D101" s="349" t="s">
        <v>398</v>
      </c>
    </row>
    <row r="102" spans="2:4" ht="12.75">
      <c r="B102" s="376" t="s">
        <v>59</v>
      </c>
      <c r="C102" s="175">
        <v>2003</v>
      </c>
      <c r="D102" s="349" t="s">
        <v>401</v>
      </c>
    </row>
    <row r="103" spans="2:4" ht="12.75">
      <c r="B103" s="374" t="s">
        <v>60</v>
      </c>
      <c r="C103" s="47">
        <v>2002</v>
      </c>
      <c r="D103" s="349" t="s">
        <v>31</v>
      </c>
    </row>
    <row r="104" spans="2:4" ht="12.75">
      <c r="B104" s="374" t="s">
        <v>59</v>
      </c>
      <c r="C104" s="47">
        <v>2004</v>
      </c>
      <c r="D104" s="349" t="s">
        <v>399</v>
      </c>
    </row>
    <row r="105" spans="2:4" ht="12.75">
      <c r="B105" s="372" t="s">
        <v>59</v>
      </c>
      <c r="C105" s="175">
        <v>2004</v>
      </c>
      <c r="D105" s="349" t="s">
        <v>398</v>
      </c>
    </row>
    <row r="106" spans="2:4" ht="12.75">
      <c r="B106" s="374" t="s">
        <v>444</v>
      </c>
      <c r="C106" s="47">
        <v>2002</v>
      </c>
      <c r="D106" s="349" t="s">
        <v>31</v>
      </c>
    </row>
    <row r="107" spans="2:4" ht="12.75">
      <c r="B107" s="374" t="s">
        <v>59</v>
      </c>
      <c r="C107" s="47">
        <v>2005</v>
      </c>
      <c r="D107" s="349" t="s">
        <v>33</v>
      </c>
    </row>
    <row r="108" spans="2:4" ht="12.75">
      <c r="B108" s="374" t="s">
        <v>139</v>
      </c>
      <c r="C108" s="47">
        <v>2002</v>
      </c>
      <c r="D108" s="349" t="s">
        <v>31</v>
      </c>
    </row>
    <row r="109" spans="2:4" ht="12.75">
      <c r="B109" s="373" t="s">
        <v>370</v>
      </c>
      <c r="C109" s="47">
        <v>2000</v>
      </c>
      <c r="D109" s="349" t="s">
        <v>398</v>
      </c>
    </row>
    <row r="110" spans="2:4" ht="12.75">
      <c r="B110" s="376" t="s">
        <v>370</v>
      </c>
      <c r="C110" s="379" t="s">
        <v>364</v>
      </c>
      <c r="D110" s="349" t="s">
        <v>400</v>
      </c>
    </row>
    <row r="111" spans="2:4" ht="12.75">
      <c r="B111" s="373" t="s">
        <v>4</v>
      </c>
      <c r="C111" s="47">
        <v>2000</v>
      </c>
      <c r="D111" s="349" t="s">
        <v>398</v>
      </c>
    </row>
    <row r="112" spans="2:4" ht="12.75">
      <c r="B112" s="374" t="s">
        <v>373</v>
      </c>
      <c r="C112" s="47">
        <v>2002</v>
      </c>
      <c r="D112" s="349" t="s">
        <v>31</v>
      </c>
    </row>
    <row r="113" spans="2:4" ht="12.75">
      <c r="B113" s="374" t="s">
        <v>208</v>
      </c>
      <c r="C113" s="47">
        <v>2002</v>
      </c>
      <c r="D113" s="349" t="s">
        <v>31</v>
      </c>
    </row>
    <row r="114" spans="2:4" ht="12.75">
      <c r="B114" s="373" t="s">
        <v>45</v>
      </c>
      <c r="C114" s="47">
        <v>2000</v>
      </c>
      <c r="D114" s="349" t="s">
        <v>398</v>
      </c>
    </row>
    <row r="115" spans="2:4" ht="12.75">
      <c r="B115" s="374" t="s">
        <v>341</v>
      </c>
      <c r="C115" s="47">
        <v>2002</v>
      </c>
      <c r="D115" s="349" t="s">
        <v>31</v>
      </c>
    </row>
    <row r="116" spans="2:4" ht="12.75">
      <c r="B116" s="374" t="s">
        <v>45</v>
      </c>
      <c r="C116" s="47">
        <v>2002</v>
      </c>
      <c r="D116" s="349" t="s">
        <v>33</v>
      </c>
    </row>
    <row r="117" spans="2:4" ht="12.75">
      <c r="B117" s="373" t="s">
        <v>45</v>
      </c>
      <c r="C117" s="47">
        <v>2002</v>
      </c>
      <c r="D117" s="349" t="s">
        <v>398</v>
      </c>
    </row>
    <row r="118" spans="2:4" ht="12.75">
      <c r="B118" s="374" t="s">
        <v>45</v>
      </c>
      <c r="C118" s="47">
        <v>2004</v>
      </c>
      <c r="D118" s="349" t="s">
        <v>399</v>
      </c>
    </row>
    <row r="119" spans="2:4" ht="12.75">
      <c r="B119" s="375" t="s">
        <v>45</v>
      </c>
      <c r="C119" s="47">
        <v>2004</v>
      </c>
      <c r="D119" s="349" t="s">
        <v>391</v>
      </c>
    </row>
    <row r="120" spans="2:4" ht="12.75">
      <c r="B120" s="374" t="s">
        <v>45</v>
      </c>
      <c r="C120" s="47">
        <v>2004</v>
      </c>
      <c r="D120" s="349" t="s">
        <v>33</v>
      </c>
    </row>
    <row r="121" spans="2:4" ht="12.75">
      <c r="B121" s="374" t="s">
        <v>45</v>
      </c>
      <c r="C121" s="47">
        <v>2004</v>
      </c>
      <c r="D121" s="349" t="s">
        <v>401</v>
      </c>
    </row>
    <row r="122" spans="2:4" ht="12.75">
      <c r="B122" s="372" t="s">
        <v>45</v>
      </c>
      <c r="C122" s="175">
        <v>2004</v>
      </c>
      <c r="D122" s="349" t="s">
        <v>398</v>
      </c>
    </row>
    <row r="123" spans="2:4" ht="12.75">
      <c r="B123" s="373" t="s">
        <v>45</v>
      </c>
      <c r="C123" s="47">
        <v>2004</v>
      </c>
      <c r="D123" s="349" t="s">
        <v>400</v>
      </c>
    </row>
    <row r="124" spans="2:4" ht="12.75">
      <c r="B124" s="376" t="s">
        <v>45</v>
      </c>
      <c r="C124" s="379" t="s">
        <v>364</v>
      </c>
      <c r="D124" s="349" t="s">
        <v>400</v>
      </c>
    </row>
    <row r="125" spans="2:4" ht="12.75">
      <c r="B125" s="373" t="s">
        <v>5</v>
      </c>
      <c r="C125" s="47">
        <v>2000</v>
      </c>
      <c r="D125" s="349" t="s">
        <v>398</v>
      </c>
    </row>
    <row r="126" spans="2:4" ht="12.75">
      <c r="B126" s="373" t="s">
        <v>5</v>
      </c>
      <c r="C126" s="47">
        <v>2002</v>
      </c>
      <c r="D126" s="349" t="s">
        <v>398</v>
      </c>
    </row>
    <row r="127" spans="2:4" ht="12.75">
      <c r="B127" s="373" t="s">
        <v>6</v>
      </c>
      <c r="C127" s="47">
        <v>2000</v>
      </c>
      <c r="D127" s="349" t="s">
        <v>398</v>
      </c>
    </row>
    <row r="128" spans="2:4" ht="12.75">
      <c r="B128" s="373" t="s">
        <v>6</v>
      </c>
      <c r="C128" s="47">
        <v>2002</v>
      </c>
      <c r="D128" s="349" t="s">
        <v>398</v>
      </c>
    </row>
    <row r="129" spans="2:4" ht="12.75">
      <c r="B129" s="376" t="s">
        <v>5</v>
      </c>
      <c r="C129" s="175">
        <v>2003</v>
      </c>
      <c r="D129" s="349" t="s">
        <v>401</v>
      </c>
    </row>
    <row r="130" spans="2:4" ht="12.75">
      <c r="B130" s="376" t="s">
        <v>5</v>
      </c>
      <c r="C130" s="379" t="s">
        <v>364</v>
      </c>
      <c r="D130" s="349" t="s">
        <v>400</v>
      </c>
    </row>
    <row r="131" spans="2:4" ht="12.75">
      <c r="B131" s="373" t="s">
        <v>374</v>
      </c>
      <c r="C131" s="47">
        <v>2000</v>
      </c>
      <c r="D131" s="349" t="s">
        <v>398</v>
      </c>
    </row>
    <row r="132" spans="2:4" ht="12.75">
      <c r="B132" s="373" t="s">
        <v>374</v>
      </c>
      <c r="C132" s="47">
        <v>2002</v>
      </c>
      <c r="D132" s="349" t="s">
        <v>398</v>
      </c>
    </row>
    <row r="133" spans="2:4" ht="12.75">
      <c r="B133" s="374" t="s">
        <v>374</v>
      </c>
      <c r="C133" s="175">
        <v>2003</v>
      </c>
      <c r="D133" s="349" t="s">
        <v>391</v>
      </c>
    </row>
    <row r="134" spans="2:4" ht="12.75">
      <c r="B134" s="376" t="s">
        <v>367</v>
      </c>
      <c r="C134" s="379" t="s">
        <v>364</v>
      </c>
      <c r="D134" s="349" t="s">
        <v>400</v>
      </c>
    </row>
    <row r="135" spans="2:4" ht="12.75">
      <c r="B135" s="373" t="s">
        <v>223</v>
      </c>
      <c r="C135" s="47">
        <v>2000</v>
      </c>
      <c r="D135" s="349" t="s">
        <v>398</v>
      </c>
    </row>
    <row r="136" spans="2:4" ht="12.75">
      <c r="B136" s="373" t="s">
        <v>223</v>
      </c>
      <c r="C136" s="47">
        <v>2002</v>
      </c>
      <c r="D136" s="349" t="s">
        <v>398</v>
      </c>
    </row>
    <row r="137" spans="2:4" ht="12.75">
      <c r="B137" s="374" t="s">
        <v>223</v>
      </c>
      <c r="C137" s="47">
        <v>2004</v>
      </c>
      <c r="D137" s="349" t="s">
        <v>401</v>
      </c>
    </row>
    <row r="138" spans="2:4" ht="12.75">
      <c r="B138" s="372" t="s">
        <v>223</v>
      </c>
      <c r="C138" s="175">
        <v>2004</v>
      </c>
      <c r="D138" s="349" t="s">
        <v>398</v>
      </c>
    </row>
    <row r="139" spans="2:4" ht="12.75">
      <c r="B139" s="392" t="s">
        <v>223</v>
      </c>
      <c r="C139" s="47">
        <v>2004</v>
      </c>
      <c r="D139" s="349" t="s">
        <v>400</v>
      </c>
    </row>
    <row r="140" spans="2:4" ht="12.75">
      <c r="B140" s="374" t="s">
        <v>3</v>
      </c>
      <c r="C140" s="47">
        <v>2002</v>
      </c>
      <c r="D140" s="349" t="s">
        <v>31</v>
      </c>
    </row>
    <row r="141" spans="2:4" ht="12.75">
      <c r="B141" s="374" t="s">
        <v>223</v>
      </c>
      <c r="C141" s="47" t="s">
        <v>21</v>
      </c>
      <c r="D141" s="349" t="s">
        <v>33</v>
      </c>
    </row>
    <row r="142" spans="2:4" ht="12.75">
      <c r="B142" s="376" t="s">
        <v>7</v>
      </c>
      <c r="C142" s="379" t="s">
        <v>364</v>
      </c>
      <c r="D142" s="349" t="s">
        <v>400</v>
      </c>
    </row>
    <row r="143" spans="2:4" ht="12.75">
      <c r="B143" s="374" t="s">
        <v>59</v>
      </c>
      <c r="C143" s="47">
        <v>2002</v>
      </c>
      <c r="D143" s="349" t="s">
        <v>31</v>
      </c>
    </row>
    <row r="144" spans="2:4" ht="12.75">
      <c r="B144" s="373" t="s">
        <v>7</v>
      </c>
      <c r="C144" s="47">
        <v>2000</v>
      </c>
      <c r="D144" s="349" t="s">
        <v>398</v>
      </c>
    </row>
    <row r="145" spans="2:4" ht="12.75">
      <c r="B145" s="373" t="s">
        <v>7</v>
      </c>
      <c r="C145" s="47">
        <v>2002</v>
      </c>
      <c r="D145" s="349" t="s">
        <v>398</v>
      </c>
    </row>
    <row r="146" spans="2:4" ht="12.75">
      <c r="B146" s="373" t="s">
        <v>168</v>
      </c>
      <c r="C146" s="47">
        <v>2000</v>
      </c>
      <c r="D146" s="349" t="s">
        <v>398</v>
      </c>
    </row>
    <row r="147" spans="2:4" ht="12.75">
      <c r="B147" s="373" t="s">
        <v>168</v>
      </c>
      <c r="C147" s="47">
        <v>2002</v>
      </c>
      <c r="D147" s="349" t="s">
        <v>398</v>
      </c>
    </row>
    <row r="148" spans="2:4" ht="12.75">
      <c r="B148" s="374" t="s">
        <v>45</v>
      </c>
      <c r="C148" s="47">
        <v>2002</v>
      </c>
      <c r="D148" s="349" t="s">
        <v>31</v>
      </c>
    </row>
    <row r="149" spans="2:4" ht="12.75">
      <c r="B149" s="374" t="s">
        <v>168</v>
      </c>
      <c r="C149" s="47">
        <v>2004</v>
      </c>
      <c r="D149" s="349" t="s">
        <v>391</v>
      </c>
    </row>
    <row r="150" spans="2:4" ht="12.75">
      <c r="B150" s="372" t="s">
        <v>168</v>
      </c>
      <c r="C150" s="175">
        <v>2004</v>
      </c>
      <c r="D150" s="349" t="s">
        <v>398</v>
      </c>
    </row>
    <row r="151" spans="2:4" ht="12.75">
      <c r="B151" s="372" t="s">
        <v>168</v>
      </c>
      <c r="C151" s="47">
        <v>2004</v>
      </c>
      <c r="D151" s="349" t="s">
        <v>400</v>
      </c>
    </row>
    <row r="152" spans="2:4" ht="12.75">
      <c r="B152" s="376" t="s">
        <v>368</v>
      </c>
      <c r="C152" s="379" t="s">
        <v>364</v>
      </c>
      <c r="D152" s="349" t="s">
        <v>400</v>
      </c>
    </row>
    <row r="153" spans="2:4" ht="12.75">
      <c r="B153" s="373" t="s">
        <v>264</v>
      </c>
      <c r="C153" s="47">
        <v>2000</v>
      </c>
      <c r="D153" s="349" t="s">
        <v>398</v>
      </c>
    </row>
    <row r="154" spans="2:4" ht="12.75">
      <c r="B154" s="373" t="s">
        <v>264</v>
      </c>
      <c r="C154" s="47">
        <v>2002</v>
      </c>
      <c r="D154" s="349" t="s">
        <v>398</v>
      </c>
    </row>
    <row r="155" spans="2:4" ht="12.75">
      <c r="B155" s="376" t="s">
        <v>264</v>
      </c>
      <c r="C155" s="47">
        <v>2004</v>
      </c>
      <c r="D155" s="349" t="s">
        <v>391</v>
      </c>
    </row>
    <row r="156" spans="2:4" ht="12.75">
      <c r="B156" s="374" t="s">
        <v>264</v>
      </c>
      <c r="C156" s="47">
        <v>2004</v>
      </c>
      <c r="D156" s="349" t="s">
        <v>401</v>
      </c>
    </row>
    <row r="157" spans="2:4" ht="12.75">
      <c r="B157" s="372" t="s">
        <v>264</v>
      </c>
      <c r="C157" s="175">
        <v>2004</v>
      </c>
      <c r="D157" s="349" t="s">
        <v>398</v>
      </c>
    </row>
    <row r="158" spans="2:4" ht="12.75">
      <c r="B158" s="372" t="s">
        <v>264</v>
      </c>
      <c r="C158" s="47">
        <v>2004</v>
      </c>
      <c r="D158" s="349" t="s">
        <v>400</v>
      </c>
    </row>
    <row r="159" spans="2:4" ht="12.75">
      <c r="B159" s="373" t="s">
        <v>265</v>
      </c>
      <c r="C159" s="47">
        <v>2000</v>
      </c>
      <c r="D159" s="349" t="s">
        <v>398</v>
      </c>
    </row>
    <row r="160" spans="2:4" ht="12.75">
      <c r="B160" s="373" t="s">
        <v>265</v>
      </c>
      <c r="C160" s="47">
        <v>2002</v>
      </c>
      <c r="D160" s="349" t="s">
        <v>398</v>
      </c>
    </row>
    <row r="161" spans="2:4" ht="12.75">
      <c r="B161" s="374" t="s">
        <v>265</v>
      </c>
      <c r="C161" s="47">
        <v>2004</v>
      </c>
      <c r="D161" s="349" t="s">
        <v>401</v>
      </c>
    </row>
    <row r="162" spans="2:4" ht="12.75">
      <c r="B162" s="372" t="s">
        <v>265</v>
      </c>
      <c r="C162" s="175">
        <v>2004</v>
      </c>
      <c r="D162" s="349" t="s">
        <v>398</v>
      </c>
    </row>
    <row r="163" spans="2:4" ht="12.75">
      <c r="B163" s="372" t="s">
        <v>265</v>
      </c>
      <c r="C163" s="47">
        <v>2004</v>
      </c>
      <c r="D163" s="349" t="s">
        <v>400</v>
      </c>
    </row>
    <row r="164" spans="2:4" ht="12.75">
      <c r="B164" s="374" t="s">
        <v>361</v>
      </c>
      <c r="C164" s="47">
        <v>2002</v>
      </c>
      <c r="D164" s="349" t="s">
        <v>31</v>
      </c>
    </row>
    <row r="165" spans="2:4" ht="12.75">
      <c r="B165" s="374" t="s">
        <v>240</v>
      </c>
      <c r="C165" s="47">
        <v>2002</v>
      </c>
      <c r="D165" s="349" t="s">
        <v>31</v>
      </c>
    </row>
    <row r="166" spans="2:4" ht="12.75">
      <c r="B166" s="374" t="s">
        <v>361</v>
      </c>
      <c r="C166" s="47">
        <v>2000</v>
      </c>
      <c r="D166" s="349" t="s">
        <v>33</v>
      </c>
    </row>
    <row r="167" spans="2:4" ht="12.75">
      <c r="B167" s="373" t="s">
        <v>361</v>
      </c>
      <c r="C167" s="47">
        <v>2000</v>
      </c>
      <c r="D167" s="349" t="s">
        <v>398</v>
      </c>
    </row>
    <row r="168" spans="2:4" ht="12.75">
      <c r="B168" s="374" t="s">
        <v>362</v>
      </c>
      <c r="C168" s="47">
        <v>2002</v>
      </c>
      <c r="D168" s="349" t="s">
        <v>31</v>
      </c>
    </row>
    <row r="169" spans="2:4" ht="12.75">
      <c r="B169" s="374" t="s">
        <v>309</v>
      </c>
      <c r="C169" s="47">
        <v>2002</v>
      </c>
      <c r="D169" s="349" t="s">
        <v>31</v>
      </c>
    </row>
    <row r="170" spans="2:4" ht="12.75">
      <c r="B170" s="374" t="s">
        <v>361</v>
      </c>
      <c r="C170" s="47">
        <v>2002</v>
      </c>
      <c r="D170" s="349" t="s">
        <v>33</v>
      </c>
    </row>
    <row r="171" spans="2:4" ht="12.75">
      <c r="B171" s="373" t="s">
        <v>361</v>
      </c>
      <c r="C171" s="47">
        <v>2002</v>
      </c>
      <c r="D171" s="349" t="s">
        <v>398</v>
      </c>
    </row>
    <row r="172" spans="2:4" ht="12.75">
      <c r="B172" s="374" t="s">
        <v>311</v>
      </c>
      <c r="C172" s="47">
        <v>2002</v>
      </c>
      <c r="D172" s="349" t="s">
        <v>31</v>
      </c>
    </row>
    <row r="173" spans="2:4" ht="12.75">
      <c r="B173" s="374" t="s">
        <v>361</v>
      </c>
      <c r="C173" s="47">
        <v>2003</v>
      </c>
      <c r="D173" s="349" t="s">
        <v>399</v>
      </c>
    </row>
    <row r="174" spans="2:4" ht="12.75">
      <c r="B174" s="374" t="s">
        <v>361</v>
      </c>
      <c r="C174" s="175">
        <v>2003</v>
      </c>
      <c r="D174" s="349" t="s">
        <v>391</v>
      </c>
    </row>
    <row r="175" spans="2:4" ht="12.75">
      <c r="B175" s="376" t="s">
        <v>361</v>
      </c>
      <c r="C175" s="175">
        <v>2003</v>
      </c>
      <c r="D175" s="349" t="s">
        <v>401</v>
      </c>
    </row>
    <row r="176" spans="2:4" ht="12.75">
      <c r="B176" s="373" t="s">
        <v>372</v>
      </c>
      <c r="C176" s="47">
        <v>2002</v>
      </c>
      <c r="D176" s="349" t="s">
        <v>31</v>
      </c>
    </row>
    <row r="177" spans="2:4" ht="12.75">
      <c r="B177" s="374" t="s">
        <v>361</v>
      </c>
      <c r="C177" s="47">
        <v>2004</v>
      </c>
      <c r="D177" s="349" t="s">
        <v>399</v>
      </c>
    </row>
    <row r="178" spans="2:4" ht="12.75">
      <c r="B178" s="374" t="s">
        <v>361</v>
      </c>
      <c r="C178" s="47">
        <v>2004</v>
      </c>
      <c r="D178" s="349" t="s">
        <v>33</v>
      </c>
    </row>
    <row r="179" spans="2:4" ht="12.75">
      <c r="B179" s="374" t="s">
        <v>361</v>
      </c>
      <c r="C179" s="47">
        <v>2004</v>
      </c>
      <c r="D179" s="349" t="s">
        <v>401</v>
      </c>
    </row>
    <row r="180" spans="2:4" ht="12.75">
      <c r="B180" s="372" t="s">
        <v>361</v>
      </c>
      <c r="C180" s="175">
        <v>2004</v>
      </c>
      <c r="D180" s="349" t="s">
        <v>398</v>
      </c>
    </row>
    <row r="181" spans="2:4" ht="12.75">
      <c r="B181" s="376" t="s">
        <v>361</v>
      </c>
      <c r="C181" s="379" t="s">
        <v>364</v>
      </c>
      <c r="D181" s="349" t="s">
        <v>400</v>
      </c>
    </row>
    <row r="182" spans="2:4" ht="12.75">
      <c r="B182" s="374" t="s">
        <v>18</v>
      </c>
      <c r="C182" s="47">
        <v>2002</v>
      </c>
      <c r="D182" s="349" t="s">
        <v>31</v>
      </c>
    </row>
    <row r="183" spans="2:4" ht="12.75">
      <c r="B183" s="373" t="s">
        <v>240</v>
      </c>
      <c r="C183" s="47">
        <v>2000</v>
      </c>
      <c r="D183" s="349" t="s">
        <v>398</v>
      </c>
    </row>
    <row r="184" spans="2:4" ht="12.75">
      <c r="B184" s="374" t="s">
        <v>373</v>
      </c>
      <c r="C184" s="47">
        <v>2003</v>
      </c>
      <c r="D184" s="349" t="s">
        <v>31</v>
      </c>
    </row>
    <row r="185" spans="2:4" ht="12.75">
      <c r="B185" s="373" t="s">
        <v>240</v>
      </c>
      <c r="C185" s="47">
        <v>2002</v>
      </c>
      <c r="D185" s="349" t="s">
        <v>398</v>
      </c>
    </row>
    <row r="186" spans="2:4" ht="12.75">
      <c r="B186" s="374" t="s">
        <v>208</v>
      </c>
      <c r="C186" s="47">
        <v>2003</v>
      </c>
      <c r="D186" s="349" t="s">
        <v>31</v>
      </c>
    </row>
    <row r="187" spans="2:4" ht="12.75">
      <c r="B187" s="374" t="s">
        <v>240</v>
      </c>
      <c r="C187" s="47">
        <v>2003</v>
      </c>
      <c r="D187" s="349" t="s">
        <v>399</v>
      </c>
    </row>
    <row r="188" spans="2:4" ht="12.75">
      <c r="B188" s="374" t="s">
        <v>341</v>
      </c>
      <c r="C188" s="47">
        <v>2003</v>
      </c>
      <c r="D188" s="349" t="s">
        <v>31</v>
      </c>
    </row>
    <row r="189" spans="2:4" ht="12.75">
      <c r="B189" s="372" t="s">
        <v>240</v>
      </c>
      <c r="C189" s="175">
        <v>2004</v>
      </c>
      <c r="D189" s="349" t="s">
        <v>398</v>
      </c>
    </row>
    <row r="190" spans="2:4" ht="12.75">
      <c r="B190" s="372" t="s">
        <v>240</v>
      </c>
      <c r="C190" s="47">
        <v>2004</v>
      </c>
      <c r="D190" s="349" t="s">
        <v>400</v>
      </c>
    </row>
    <row r="191" spans="2:4" ht="12.75">
      <c r="B191" s="374" t="s">
        <v>361</v>
      </c>
      <c r="C191" s="47">
        <v>2003</v>
      </c>
      <c r="D191" s="349" t="s">
        <v>31</v>
      </c>
    </row>
    <row r="192" spans="2:4" ht="12.75">
      <c r="B192" s="374" t="s">
        <v>240</v>
      </c>
      <c r="C192" s="47">
        <v>2005</v>
      </c>
      <c r="D192" s="349" t="s">
        <v>399</v>
      </c>
    </row>
    <row r="193" spans="2:4" ht="12.75">
      <c r="B193" s="374" t="s">
        <v>240</v>
      </c>
      <c r="C193" s="47">
        <v>2005</v>
      </c>
      <c r="D193" s="349" t="s">
        <v>33</v>
      </c>
    </row>
    <row r="194" spans="2:4" ht="12.75">
      <c r="B194" s="376" t="s">
        <v>240</v>
      </c>
      <c r="C194" s="379" t="s">
        <v>364</v>
      </c>
      <c r="D194" s="349" t="s">
        <v>400</v>
      </c>
    </row>
    <row r="195" spans="2:4" ht="12.75">
      <c r="B195" s="374" t="s">
        <v>240</v>
      </c>
      <c r="C195" s="47">
        <v>2004</v>
      </c>
      <c r="D195" s="349" t="s">
        <v>391</v>
      </c>
    </row>
    <row r="196" spans="2:4" ht="12.75">
      <c r="B196" s="373" t="s">
        <v>8</v>
      </c>
      <c r="C196" s="47">
        <v>2000</v>
      </c>
      <c r="D196" s="349" t="s">
        <v>398</v>
      </c>
    </row>
    <row r="197" spans="2:4" ht="12.75">
      <c r="B197" s="373" t="s">
        <v>8</v>
      </c>
      <c r="C197" s="47">
        <v>2002</v>
      </c>
      <c r="D197" s="349" t="s">
        <v>398</v>
      </c>
    </row>
    <row r="198" spans="2:4" ht="12.75">
      <c r="B198" s="374" t="s">
        <v>240</v>
      </c>
      <c r="C198" s="47">
        <v>2003</v>
      </c>
      <c r="D198" s="349" t="s">
        <v>31</v>
      </c>
    </row>
    <row r="199" spans="2:4" ht="12.75">
      <c r="B199" s="374" t="s">
        <v>60</v>
      </c>
      <c r="C199" s="47">
        <v>2004</v>
      </c>
      <c r="D199" s="349" t="s">
        <v>31</v>
      </c>
    </row>
    <row r="200" spans="2:4" ht="12.75">
      <c r="B200" s="373" t="s">
        <v>369</v>
      </c>
      <c r="C200" s="47">
        <v>2000</v>
      </c>
      <c r="D200" s="349" t="s">
        <v>398</v>
      </c>
    </row>
    <row r="201" spans="2:4" ht="12.75">
      <c r="B201" s="373" t="s">
        <v>369</v>
      </c>
      <c r="C201" s="47">
        <v>2002</v>
      </c>
      <c r="D201" s="349" t="s">
        <v>398</v>
      </c>
    </row>
    <row r="202" spans="2:4" ht="12.75">
      <c r="B202" s="376" t="s">
        <v>369</v>
      </c>
      <c r="C202" s="379" t="s">
        <v>364</v>
      </c>
      <c r="D202" s="349" t="s">
        <v>400</v>
      </c>
    </row>
    <row r="203" spans="2:4" ht="12.75">
      <c r="B203" s="374" t="s">
        <v>329</v>
      </c>
      <c r="C203" s="47">
        <v>2004</v>
      </c>
      <c r="D203" s="349" t="s">
        <v>31</v>
      </c>
    </row>
    <row r="204" spans="2:4" ht="12.75">
      <c r="B204" s="374" t="s">
        <v>373</v>
      </c>
      <c r="C204" s="47">
        <v>2004</v>
      </c>
      <c r="D204" s="349" t="s">
        <v>31</v>
      </c>
    </row>
    <row r="205" spans="2:4" ht="12.75">
      <c r="B205" s="374" t="s">
        <v>445</v>
      </c>
      <c r="C205" s="47">
        <v>2004</v>
      </c>
      <c r="D205" s="349" t="s">
        <v>399</v>
      </c>
    </row>
    <row r="206" spans="2:4" ht="12.75">
      <c r="B206" s="374" t="s">
        <v>445</v>
      </c>
      <c r="C206" s="47">
        <v>2004</v>
      </c>
      <c r="D206" s="349" t="s">
        <v>391</v>
      </c>
    </row>
    <row r="207" spans="2:4" ht="12.75">
      <c r="B207" s="374" t="s">
        <v>445</v>
      </c>
      <c r="C207" s="47">
        <v>2004</v>
      </c>
      <c r="D207" s="349" t="s">
        <v>33</v>
      </c>
    </row>
    <row r="208" spans="2:4" ht="12.75">
      <c r="B208" s="374" t="s">
        <v>445</v>
      </c>
      <c r="C208" s="47">
        <v>2004</v>
      </c>
      <c r="D208" s="349" t="s">
        <v>401</v>
      </c>
    </row>
    <row r="209" spans="2:4" ht="12.75">
      <c r="B209" s="374" t="s">
        <v>445</v>
      </c>
      <c r="C209" s="175">
        <v>2004</v>
      </c>
      <c r="D209" s="349" t="s">
        <v>398</v>
      </c>
    </row>
    <row r="210" spans="2:4" ht="12.75">
      <c r="B210" s="374" t="s">
        <v>445</v>
      </c>
      <c r="C210" s="47">
        <v>2004</v>
      </c>
      <c r="D210" s="349" t="s">
        <v>400</v>
      </c>
    </row>
    <row r="211" spans="2:4" ht="12.75">
      <c r="B211" s="374" t="s">
        <v>208</v>
      </c>
      <c r="C211" s="47">
        <v>2004</v>
      </c>
      <c r="D211" s="349" t="s">
        <v>31</v>
      </c>
    </row>
    <row r="212" spans="2:4" ht="12.75">
      <c r="B212" s="373" t="s">
        <v>362</v>
      </c>
      <c r="C212" s="47">
        <v>2000</v>
      </c>
      <c r="D212" s="349" t="s">
        <v>398</v>
      </c>
    </row>
    <row r="213" spans="2:4" ht="12.75">
      <c r="B213" s="374" t="s">
        <v>341</v>
      </c>
      <c r="C213" s="47">
        <v>2004</v>
      </c>
      <c r="D213" s="349" t="s">
        <v>31</v>
      </c>
    </row>
    <row r="214" spans="2:4" ht="12.75">
      <c r="B214" s="373" t="s">
        <v>362</v>
      </c>
      <c r="C214" s="47">
        <v>2002</v>
      </c>
      <c r="D214" s="349" t="s">
        <v>398</v>
      </c>
    </row>
    <row r="215" spans="2:4" ht="12.75">
      <c r="B215" s="376" t="s">
        <v>362</v>
      </c>
      <c r="C215" s="379" t="s">
        <v>364</v>
      </c>
      <c r="D215" s="349" t="s">
        <v>400</v>
      </c>
    </row>
    <row r="216" spans="2:4" ht="12.75">
      <c r="B216" s="374" t="s">
        <v>59</v>
      </c>
      <c r="C216" s="47">
        <v>2004</v>
      </c>
      <c r="D216" s="349" t="s">
        <v>31</v>
      </c>
    </row>
    <row r="217" spans="2:4" ht="12.75">
      <c r="B217" s="374" t="s">
        <v>45</v>
      </c>
      <c r="C217" s="47">
        <v>2004</v>
      </c>
      <c r="D217" s="349" t="s">
        <v>31</v>
      </c>
    </row>
    <row r="218" spans="2:4" ht="12.75">
      <c r="B218" s="374" t="s">
        <v>309</v>
      </c>
      <c r="C218" s="47">
        <v>2000</v>
      </c>
      <c r="D218" s="349" t="s">
        <v>33</v>
      </c>
    </row>
    <row r="219" spans="2:4" ht="12.75">
      <c r="B219" s="374" t="s">
        <v>168</v>
      </c>
      <c r="C219" s="47">
        <v>2004</v>
      </c>
      <c r="D219" s="349" t="s">
        <v>31</v>
      </c>
    </row>
    <row r="220" spans="2:4" ht="12.75">
      <c r="B220" s="374" t="s">
        <v>361</v>
      </c>
      <c r="C220" s="47">
        <v>2004</v>
      </c>
      <c r="D220" s="349" t="s">
        <v>31</v>
      </c>
    </row>
    <row r="221" spans="2:4" ht="12.75">
      <c r="B221" s="373" t="s">
        <v>309</v>
      </c>
      <c r="C221" s="175">
        <v>2004</v>
      </c>
      <c r="D221" s="349" t="s">
        <v>398</v>
      </c>
    </row>
    <row r="222" spans="2:4" ht="12.75">
      <c r="B222" s="376" t="s">
        <v>309</v>
      </c>
      <c r="C222" s="379" t="s">
        <v>364</v>
      </c>
      <c r="D222" s="349" t="s">
        <v>400</v>
      </c>
    </row>
    <row r="223" spans="2:4" ht="12.75">
      <c r="B223" s="373" t="s">
        <v>9</v>
      </c>
      <c r="C223" s="47">
        <v>2000</v>
      </c>
      <c r="D223" s="349" t="s">
        <v>398</v>
      </c>
    </row>
    <row r="224" spans="2:4" ht="12.75">
      <c r="B224" s="373" t="s">
        <v>9</v>
      </c>
      <c r="C224" s="47">
        <v>2002</v>
      </c>
      <c r="D224" s="349" t="s">
        <v>398</v>
      </c>
    </row>
    <row r="225" spans="2:4" ht="12.75">
      <c r="B225" s="374" t="s">
        <v>240</v>
      </c>
      <c r="C225" s="47">
        <v>2004</v>
      </c>
      <c r="D225" s="349" t="s">
        <v>31</v>
      </c>
    </row>
    <row r="226" spans="2:4" ht="12.75">
      <c r="B226" s="374" t="s">
        <v>445</v>
      </c>
      <c r="C226" s="47">
        <v>2004</v>
      </c>
      <c r="D226" s="349" t="s">
        <v>31</v>
      </c>
    </row>
    <row r="227" spans="2:4" ht="12.75">
      <c r="B227" s="374" t="s">
        <v>311</v>
      </c>
      <c r="C227" s="47">
        <v>2000</v>
      </c>
      <c r="D227" s="349" t="s">
        <v>33</v>
      </c>
    </row>
    <row r="228" spans="2:4" ht="12.75">
      <c r="B228" s="373" t="s">
        <v>311</v>
      </c>
      <c r="C228" s="47">
        <v>2000</v>
      </c>
      <c r="D228" s="349" t="s">
        <v>398</v>
      </c>
    </row>
    <row r="229" spans="2:4" ht="12.75">
      <c r="B229" s="374" t="s">
        <v>311</v>
      </c>
      <c r="C229" s="47">
        <v>2002</v>
      </c>
      <c r="D229" s="349" t="s">
        <v>33</v>
      </c>
    </row>
    <row r="230" spans="2:4" ht="12.75">
      <c r="B230" s="373" t="s">
        <v>311</v>
      </c>
      <c r="C230" s="47">
        <v>2002</v>
      </c>
      <c r="D230" s="349" t="s">
        <v>398</v>
      </c>
    </row>
    <row r="231" spans="2:4" ht="12.75">
      <c r="B231" s="374" t="s">
        <v>311</v>
      </c>
      <c r="C231" s="175">
        <v>2003</v>
      </c>
      <c r="D231" s="349" t="s">
        <v>391</v>
      </c>
    </row>
    <row r="232" spans="2:4" ht="12.75">
      <c r="B232" s="376" t="s">
        <v>311</v>
      </c>
      <c r="C232" s="175">
        <v>2003</v>
      </c>
      <c r="D232" s="349" t="s">
        <v>401</v>
      </c>
    </row>
    <row r="233" spans="2:4" ht="12.75">
      <c r="B233" s="374" t="s">
        <v>309</v>
      </c>
      <c r="C233" s="47">
        <v>2004</v>
      </c>
      <c r="D233" s="349" t="s">
        <v>31</v>
      </c>
    </row>
    <row r="234" spans="2:4" ht="12.75">
      <c r="B234" s="374" t="s">
        <v>311</v>
      </c>
      <c r="C234" s="47">
        <v>2004</v>
      </c>
      <c r="D234" s="349" t="s">
        <v>399</v>
      </c>
    </row>
    <row r="235" spans="2:4" ht="12.75">
      <c r="B235" s="374" t="s">
        <v>311</v>
      </c>
      <c r="C235" s="47">
        <v>2004</v>
      </c>
      <c r="D235" s="349" t="s">
        <v>391</v>
      </c>
    </row>
    <row r="236" spans="2:4" ht="12.75">
      <c r="B236" s="374" t="s">
        <v>311</v>
      </c>
      <c r="C236" s="47">
        <v>2004</v>
      </c>
      <c r="D236" s="349" t="s">
        <v>33</v>
      </c>
    </row>
    <row r="237" spans="2:4" ht="12.75">
      <c r="B237" s="374" t="s">
        <v>311</v>
      </c>
      <c r="C237" s="47">
        <v>2004</v>
      </c>
      <c r="D237" s="349" t="s">
        <v>401</v>
      </c>
    </row>
    <row r="238" spans="2:4" ht="12.75">
      <c r="B238" s="373" t="s">
        <v>311</v>
      </c>
      <c r="C238" s="175">
        <v>2004</v>
      </c>
      <c r="D238" s="349" t="s">
        <v>398</v>
      </c>
    </row>
    <row r="239" spans="2:4" ht="12.75">
      <c r="B239" s="373" t="s">
        <v>311</v>
      </c>
      <c r="C239" s="47">
        <v>2004</v>
      </c>
      <c r="D239" s="349" t="s">
        <v>400</v>
      </c>
    </row>
    <row r="240" spans="2:4" ht="12.75">
      <c r="B240" s="376" t="s">
        <v>311</v>
      </c>
      <c r="C240" s="379" t="s">
        <v>364</v>
      </c>
      <c r="D240" s="349" t="s">
        <v>400</v>
      </c>
    </row>
    <row r="241" spans="2:4" ht="12.75">
      <c r="B241" s="374" t="s">
        <v>311</v>
      </c>
      <c r="C241" s="47">
        <v>2004</v>
      </c>
      <c r="D241" s="349" t="s">
        <v>31</v>
      </c>
    </row>
    <row r="242" spans="2:4" ht="12.75">
      <c r="B242" s="373" t="s">
        <v>372</v>
      </c>
      <c r="C242" s="47">
        <v>2000</v>
      </c>
      <c r="D242" s="349" t="s">
        <v>33</v>
      </c>
    </row>
    <row r="243" spans="2:4" ht="12.75">
      <c r="B243" s="373" t="s">
        <v>372</v>
      </c>
      <c r="C243" s="47">
        <v>2000</v>
      </c>
      <c r="D243" s="349" t="s">
        <v>398</v>
      </c>
    </row>
    <row r="244" spans="2:4" ht="12.75">
      <c r="B244" s="374" t="s">
        <v>341</v>
      </c>
      <c r="C244" s="47">
        <v>2005</v>
      </c>
      <c r="D244" s="349" t="s">
        <v>31</v>
      </c>
    </row>
    <row r="245" spans="2:4" ht="12.75">
      <c r="B245" s="373" t="s">
        <v>372</v>
      </c>
      <c r="C245" s="47">
        <v>2002</v>
      </c>
      <c r="D245" s="349" t="s">
        <v>33</v>
      </c>
    </row>
    <row r="246" spans="2:4" ht="12.75">
      <c r="B246" s="373" t="s">
        <v>372</v>
      </c>
      <c r="C246" s="47">
        <v>2002</v>
      </c>
      <c r="D246" s="349" t="s">
        <v>398</v>
      </c>
    </row>
    <row r="247" spans="2:4" ht="12.75">
      <c r="B247" s="376" t="s">
        <v>372</v>
      </c>
      <c r="C247" s="175">
        <v>2002</v>
      </c>
      <c r="D247" s="349" t="s">
        <v>400</v>
      </c>
    </row>
    <row r="248" spans="2:4" ht="12.75">
      <c r="B248" s="374" t="s">
        <v>361</v>
      </c>
      <c r="C248" s="47">
        <v>2004</v>
      </c>
      <c r="D248" s="349" t="s">
        <v>391</v>
      </c>
    </row>
    <row r="249" spans="2:4" ht="12.75">
      <c r="B249" s="373" t="s">
        <v>361</v>
      </c>
      <c r="C249" s="47">
        <v>2004</v>
      </c>
      <c r="D249" s="349" t="s">
        <v>400</v>
      </c>
    </row>
    <row r="250" spans="2:4" ht="12.75">
      <c r="B250" s="374" t="s">
        <v>18</v>
      </c>
      <c r="C250" s="47">
        <v>2000</v>
      </c>
      <c r="D250" s="349" t="s">
        <v>398</v>
      </c>
    </row>
    <row r="251" spans="2:4" ht="12.75">
      <c r="B251" s="374" t="s">
        <v>59</v>
      </c>
      <c r="C251" s="47">
        <v>2005</v>
      </c>
      <c r="D251" s="349" t="s">
        <v>31</v>
      </c>
    </row>
    <row r="252" spans="2:4" ht="12.75">
      <c r="B252" s="374" t="s">
        <v>240</v>
      </c>
      <c r="C252" s="47">
        <v>2005</v>
      </c>
      <c r="D252" s="349" t="s">
        <v>31</v>
      </c>
    </row>
    <row r="253" spans="2:4" ht="12.75">
      <c r="B253" s="393" t="s">
        <v>223</v>
      </c>
      <c r="C253" s="47" t="s">
        <v>21</v>
      </c>
      <c r="D253" s="350" t="s">
        <v>31</v>
      </c>
    </row>
    <row r="254" spans="2:4" ht="12.75">
      <c r="B254" s="376" t="s">
        <v>3</v>
      </c>
      <c r="C254" s="175">
        <v>2004</v>
      </c>
      <c r="D254" s="349" t="s">
        <v>398</v>
      </c>
    </row>
    <row r="255" spans="2:4" ht="12.75">
      <c r="B255" s="376" t="s">
        <v>3</v>
      </c>
      <c r="C255" s="175">
        <v>2003</v>
      </c>
      <c r="D255" s="349" t="s">
        <v>31</v>
      </c>
    </row>
    <row r="256" spans="2:4" ht="12.75">
      <c r="B256" s="376" t="s">
        <v>3</v>
      </c>
      <c r="C256" s="175">
        <v>2003</v>
      </c>
      <c r="D256" s="349" t="s">
        <v>33</v>
      </c>
    </row>
    <row r="257" spans="2:4" ht="12.75">
      <c r="B257" s="376" t="s">
        <v>3</v>
      </c>
      <c r="C257" s="175">
        <v>2004</v>
      </c>
      <c r="D257" s="349" t="s">
        <v>400</v>
      </c>
    </row>
    <row r="258" spans="2:4" ht="12.75">
      <c r="B258" s="376" t="s">
        <v>3</v>
      </c>
      <c r="C258" s="175">
        <v>2004</v>
      </c>
      <c r="D258" s="349" t="s">
        <v>401</v>
      </c>
    </row>
    <row r="259" spans="2:4" ht="12.75">
      <c r="B259" s="390" t="s">
        <v>3</v>
      </c>
      <c r="C259" s="175">
        <v>2004</v>
      </c>
      <c r="D259" s="391" t="s">
        <v>391</v>
      </c>
    </row>
    <row r="260" spans="2:4" ht="12.75">
      <c r="B260" s="373" t="s">
        <v>374</v>
      </c>
      <c r="C260" s="47">
        <v>2004</v>
      </c>
      <c r="D260" s="349" t="s">
        <v>398</v>
      </c>
    </row>
    <row r="261" spans="2:4" ht="12.75">
      <c r="B261" s="376" t="s">
        <v>367</v>
      </c>
      <c r="C261" s="175" t="s">
        <v>421</v>
      </c>
      <c r="D261" s="349" t="s">
        <v>31</v>
      </c>
    </row>
    <row r="262" spans="2:4" ht="12.75">
      <c r="B262" s="376" t="s">
        <v>367</v>
      </c>
      <c r="C262" s="175" t="s">
        <v>421</v>
      </c>
      <c r="D262" s="391" t="s">
        <v>399</v>
      </c>
    </row>
    <row r="263" spans="2:4" ht="12.75">
      <c r="B263" s="376" t="s">
        <v>367</v>
      </c>
      <c r="C263" s="47">
        <v>2004</v>
      </c>
      <c r="D263" s="391" t="s">
        <v>401</v>
      </c>
    </row>
    <row r="264" spans="2:4" ht="12.75">
      <c r="B264" s="394" t="s">
        <v>367</v>
      </c>
      <c r="C264" s="378">
        <v>2005</v>
      </c>
      <c r="D264" s="350" t="s">
        <v>391</v>
      </c>
    </row>
  </sheetData>
  <autoFilter ref="B3:D264"/>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AO39"/>
  <sheetViews>
    <sheetView showGridLines="0" zoomScale="90" zoomScaleNormal="90" workbookViewId="0" topLeftCell="A1">
      <pane xSplit="1" ySplit="5" topLeftCell="B6" activePane="bottomRight" state="frozen"/>
      <selection pane="topLeft" activeCell="A1" sqref="A1"/>
      <selection pane="topRight" activeCell="B1" sqref="B1"/>
      <selection pane="bottomLeft" activeCell="A6" sqref="A6"/>
      <selection pane="bottomRight" activeCell="A2" sqref="A2"/>
    </sheetView>
  </sheetViews>
  <sheetFormatPr defaultColWidth="9.140625" defaultRowHeight="12.75"/>
  <cols>
    <col min="1" max="1" width="13.421875" style="1" bestFit="1" customWidth="1"/>
    <col min="2" max="35" width="4.28125" style="1" customWidth="1"/>
    <col min="36" max="39" width="6.7109375" style="1" customWidth="1"/>
    <col min="40" max="50" width="8.7109375" style="1" customWidth="1"/>
    <col min="51" max="16384" width="9.140625" style="1" customWidth="1"/>
  </cols>
  <sheetData>
    <row r="1" ht="11.25">
      <c r="A1" s="1" t="s">
        <v>439</v>
      </c>
    </row>
    <row r="3" spans="1:41" ht="12.75">
      <c r="A3" s="395" t="s">
        <v>438</v>
      </c>
      <c r="B3" s="395" t="s">
        <v>436</v>
      </c>
      <c r="C3" s="396" t="s">
        <v>363</v>
      </c>
      <c r="D3" s="397"/>
      <c r="E3" s="397"/>
      <c r="F3" s="397"/>
      <c r="G3" s="397"/>
      <c r="H3" s="397"/>
      <c r="I3" s="397"/>
      <c r="J3" s="397"/>
      <c r="K3" s="397"/>
      <c r="L3" s="397"/>
      <c r="M3" s="397"/>
      <c r="N3" s="397"/>
      <c r="O3" s="397"/>
      <c r="P3" s="397"/>
      <c r="Q3" s="397"/>
      <c r="R3" s="397"/>
      <c r="S3" s="397"/>
      <c r="T3" s="397"/>
      <c r="U3" s="397"/>
      <c r="V3" s="397"/>
      <c r="W3" s="397"/>
      <c r="X3" s="397"/>
      <c r="Y3" s="397"/>
      <c r="Z3" s="397"/>
      <c r="AA3" s="397"/>
      <c r="AB3" s="397"/>
      <c r="AC3" s="397"/>
      <c r="AD3" s="397"/>
      <c r="AE3" s="397"/>
      <c r="AF3" s="397"/>
      <c r="AG3" s="397"/>
      <c r="AH3" s="398"/>
      <c r="AI3"/>
      <c r="AJ3"/>
      <c r="AK3"/>
      <c r="AL3"/>
      <c r="AM3"/>
      <c r="AN3"/>
      <c r="AO3"/>
    </row>
    <row r="4" spans="1:41" ht="12.75">
      <c r="A4" s="399"/>
      <c r="B4" s="400" t="s">
        <v>31</v>
      </c>
      <c r="C4" s="397"/>
      <c r="D4" s="397"/>
      <c r="E4" s="397"/>
      <c r="F4" s="397"/>
      <c r="G4" s="397"/>
      <c r="H4" s="397"/>
      <c r="I4" s="397"/>
      <c r="J4" s="397"/>
      <c r="K4" s="400" t="s">
        <v>399</v>
      </c>
      <c r="L4" s="397"/>
      <c r="M4" s="397"/>
      <c r="N4" s="397"/>
      <c r="O4" s="397"/>
      <c r="P4" s="397"/>
      <c r="Q4" s="400" t="s">
        <v>391</v>
      </c>
      <c r="R4" s="397"/>
      <c r="S4" s="397"/>
      <c r="T4" s="400" t="s">
        <v>33</v>
      </c>
      <c r="U4" s="397"/>
      <c r="V4" s="397"/>
      <c r="W4" s="397"/>
      <c r="X4" s="397"/>
      <c r="Y4" s="397"/>
      <c r="Z4" s="400" t="s">
        <v>401</v>
      </c>
      <c r="AA4" s="397"/>
      <c r="AB4" s="400" t="s">
        <v>398</v>
      </c>
      <c r="AC4" s="397"/>
      <c r="AD4" s="397"/>
      <c r="AE4" s="400" t="s">
        <v>400</v>
      </c>
      <c r="AF4" s="397"/>
      <c r="AG4" s="397"/>
      <c r="AH4" s="401" t="s">
        <v>437</v>
      </c>
      <c r="AI4"/>
      <c r="AJ4"/>
      <c r="AK4"/>
      <c r="AL4"/>
      <c r="AM4"/>
      <c r="AN4"/>
      <c r="AO4"/>
    </row>
    <row r="5" spans="1:41" ht="12.75">
      <c r="A5" s="395" t="s">
        <v>44</v>
      </c>
      <c r="B5" s="400">
        <v>1999</v>
      </c>
      <c r="C5" s="402">
        <v>2000</v>
      </c>
      <c r="D5" s="402">
        <v>2001</v>
      </c>
      <c r="E5" s="402">
        <v>2002</v>
      </c>
      <c r="F5" s="402">
        <v>2003</v>
      </c>
      <c r="G5" s="402">
        <v>2004</v>
      </c>
      <c r="H5" s="402">
        <v>2005</v>
      </c>
      <c r="I5" s="402" t="s">
        <v>421</v>
      </c>
      <c r="J5" s="402" t="s">
        <v>21</v>
      </c>
      <c r="K5" s="400">
        <v>2001</v>
      </c>
      <c r="L5" s="402">
        <v>2002</v>
      </c>
      <c r="M5" s="402">
        <v>2003</v>
      </c>
      <c r="N5" s="402">
        <v>2004</v>
      </c>
      <c r="O5" s="402">
        <v>2005</v>
      </c>
      <c r="P5" s="402" t="s">
        <v>421</v>
      </c>
      <c r="Q5" s="400">
        <v>2003</v>
      </c>
      <c r="R5" s="402">
        <v>2004</v>
      </c>
      <c r="S5" s="402">
        <v>2005</v>
      </c>
      <c r="T5" s="400">
        <v>2000</v>
      </c>
      <c r="U5" s="402">
        <v>2002</v>
      </c>
      <c r="V5" s="402">
        <v>2003</v>
      </c>
      <c r="W5" s="402">
        <v>2004</v>
      </c>
      <c r="X5" s="402">
        <v>2005</v>
      </c>
      <c r="Y5" s="402" t="s">
        <v>21</v>
      </c>
      <c r="Z5" s="400">
        <v>2003</v>
      </c>
      <c r="AA5" s="402">
        <v>2004</v>
      </c>
      <c r="AB5" s="400">
        <v>2000</v>
      </c>
      <c r="AC5" s="402">
        <v>2002</v>
      </c>
      <c r="AD5" s="402">
        <v>2004</v>
      </c>
      <c r="AE5" s="400">
        <v>2002</v>
      </c>
      <c r="AF5" s="402">
        <v>2004</v>
      </c>
      <c r="AG5" s="402" t="s">
        <v>364</v>
      </c>
      <c r="AH5" s="403"/>
      <c r="AI5"/>
      <c r="AJ5"/>
      <c r="AK5"/>
      <c r="AL5"/>
      <c r="AM5"/>
      <c r="AN5"/>
      <c r="AO5"/>
    </row>
    <row r="6" spans="1:41" ht="12.75">
      <c r="A6" s="406" t="s">
        <v>60</v>
      </c>
      <c r="B6" s="409">
        <v>1</v>
      </c>
      <c r="C6" s="410">
        <v>1</v>
      </c>
      <c r="D6" s="410"/>
      <c r="E6" s="410">
        <v>1</v>
      </c>
      <c r="F6" s="410"/>
      <c r="G6" s="410">
        <v>1</v>
      </c>
      <c r="H6" s="410"/>
      <c r="I6" s="410"/>
      <c r="J6" s="411"/>
      <c r="K6" s="409"/>
      <c r="L6" s="410"/>
      <c r="M6" s="410"/>
      <c r="N6" s="410">
        <v>1</v>
      </c>
      <c r="O6" s="410"/>
      <c r="P6" s="411"/>
      <c r="Q6" s="409">
        <v>1</v>
      </c>
      <c r="R6" s="410">
        <v>1</v>
      </c>
      <c r="S6" s="411"/>
      <c r="T6" s="409">
        <v>1</v>
      </c>
      <c r="U6" s="410">
        <v>1</v>
      </c>
      <c r="V6" s="410"/>
      <c r="W6" s="410">
        <v>1</v>
      </c>
      <c r="X6" s="410"/>
      <c r="Y6" s="411"/>
      <c r="Z6" s="409">
        <v>1</v>
      </c>
      <c r="AA6" s="410">
        <v>1</v>
      </c>
      <c r="AB6" s="410">
        <v>1</v>
      </c>
      <c r="AC6" s="410">
        <v>1</v>
      </c>
      <c r="AD6" s="411">
        <v>1</v>
      </c>
      <c r="AE6" s="409"/>
      <c r="AF6" s="410">
        <v>1</v>
      </c>
      <c r="AG6" s="411">
        <v>1</v>
      </c>
      <c r="AH6" s="421">
        <v>17</v>
      </c>
      <c r="AI6"/>
      <c r="AJ6"/>
      <c r="AK6"/>
      <c r="AL6"/>
      <c r="AM6"/>
      <c r="AN6"/>
      <c r="AO6"/>
    </row>
    <row r="7" spans="1:41" ht="12.75">
      <c r="A7" s="407" t="s">
        <v>366</v>
      </c>
      <c r="B7" s="412">
        <v>1</v>
      </c>
      <c r="C7" s="413">
        <v>1</v>
      </c>
      <c r="D7" s="413"/>
      <c r="E7" s="413">
        <v>1</v>
      </c>
      <c r="F7" s="413"/>
      <c r="G7" s="413"/>
      <c r="H7" s="413"/>
      <c r="I7" s="413"/>
      <c r="J7" s="414"/>
      <c r="K7" s="412"/>
      <c r="L7" s="413"/>
      <c r="M7" s="413"/>
      <c r="N7" s="413"/>
      <c r="O7" s="413"/>
      <c r="P7" s="414"/>
      <c r="Q7" s="412">
        <v>1</v>
      </c>
      <c r="R7" s="413"/>
      <c r="S7" s="414"/>
      <c r="T7" s="412">
        <v>1</v>
      </c>
      <c r="U7" s="413">
        <v>1</v>
      </c>
      <c r="V7" s="413"/>
      <c r="W7" s="413"/>
      <c r="X7" s="413"/>
      <c r="Y7" s="414"/>
      <c r="Z7" s="412">
        <v>1</v>
      </c>
      <c r="AA7" s="413"/>
      <c r="AB7" s="413">
        <v>1</v>
      </c>
      <c r="AC7" s="413">
        <v>1</v>
      </c>
      <c r="AD7" s="414"/>
      <c r="AE7" s="412"/>
      <c r="AF7" s="413"/>
      <c r="AG7" s="414">
        <v>1</v>
      </c>
      <c r="AH7" s="422">
        <v>10</v>
      </c>
      <c r="AI7"/>
      <c r="AJ7"/>
      <c r="AK7"/>
      <c r="AL7"/>
      <c r="AM7"/>
      <c r="AN7"/>
      <c r="AO7"/>
    </row>
    <row r="8" spans="1:41" ht="12.75">
      <c r="A8" s="407" t="s">
        <v>329</v>
      </c>
      <c r="B8" s="412">
        <v>1</v>
      </c>
      <c r="C8" s="413">
        <v>1</v>
      </c>
      <c r="D8" s="413"/>
      <c r="E8" s="413"/>
      <c r="F8" s="413"/>
      <c r="G8" s="413">
        <v>1</v>
      </c>
      <c r="H8" s="413"/>
      <c r="I8" s="413"/>
      <c r="J8" s="414"/>
      <c r="K8" s="412"/>
      <c r="L8" s="413"/>
      <c r="M8" s="413"/>
      <c r="N8" s="413"/>
      <c r="O8" s="413"/>
      <c r="P8" s="414"/>
      <c r="Q8" s="412"/>
      <c r="R8" s="413">
        <v>1</v>
      </c>
      <c r="S8" s="414"/>
      <c r="T8" s="412"/>
      <c r="U8" s="413"/>
      <c r="V8" s="413"/>
      <c r="W8" s="413"/>
      <c r="X8" s="413"/>
      <c r="Y8" s="414"/>
      <c r="Z8" s="412">
        <v>1</v>
      </c>
      <c r="AA8" s="413">
        <v>1</v>
      </c>
      <c r="AB8" s="413">
        <v>1</v>
      </c>
      <c r="AC8" s="413">
        <v>1</v>
      </c>
      <c r="AD8" s="414">
        <v>1</v>
      </c>
      <c r="AE8" s="412"/>
      <c r="AF8" s="413">
        <v>1</v>
      </c>
      <c r="AG8" s="414">
        <v>1</v>
      </c>
      <c r="AH8" s="422">
        <v>11</v>
      </c>
      <c r="AI8"/>
      <c r="AJ8"/>
      <c r="AK8"/>
      <c r="AL8"/>
      <c r="AM8"/>
      <c r="AN8"/>
      <c r="AO8"/>
    </row>
    <row r="9" spans="1:41" ht="12.75">
      <c r="A9" s="407" t="s">
        <v>139</v>
      </c>
      <c r="B9" s="412"/>
      <c r="C9" s="413"/>
      <c r="D9" s="413">
        <v>1</v>
      </c>
      <c r="E9" s="413">
        <v>1</v>
      </c>
      <c r="F9" s="413"/>
      <c r="G9" s="413"/>
      <c r="H9" s="413"/>
      <c r="I9" s="413"/>
      <c r="J9" s="414"/>
      <c r="K9" s="412"/>
      <c r="L9" s="413"/>
      <c r="M9" s="413"/>
      <c r="N9" s="413"/>
      <c r="O9" s="413"/>
      <c r="P9" s="414"/>
      <c r="Q9" s="412"/>
      <c r="R9" s="413"/>
      <c r="S9" s="414"/>
      <c r="T9" s="412"/>
      <c r="U9" s="413"/>
      <c r="V9" s="413"/>
      <c r="W9" s="413"/>
      <c r="X9" s="413"/>
      <c r="Y9" s="414"/>
      <c r="Z9" s="412"/>
      <c r="AA9" s="413"/>
      <c r="AB9" s="413"/>
      <c r="AC9" s="413"/>
      <c r="AD9" s="414">
        <v>1</v>
      </c>
      <c r="AE9" s="412"/>
      <c r="AF9" s="413">
        <v>1</v>
      </c>
      <c r="AG9" s="414"/>
      <c r="AH9" s="422">
        <v>4</v>
      </c>
      <c r="AI9"/>
      <c r="AJ9"/>
      <c r="AK9"/>
      <c r="AL9"/>
      <c r="AM9"/>
      <c r="AN9"/>
      <c r="AO9"/>
    </row>
    <row r="10" spans="1:41" ht="12.75">
      <c r="A10" s="407" t="s">
        <v>373</v>
      </c>
      <c r="B10" s="412"/>
      <c r="C10" s="413"/>
      <c r="D10" s="413"/>
      <c r="E10" s="413">
        <v>1</v>
      </c>
      <c r="F10" s="413">
        <v>1</v>
      </c>
      <c r="G10" s="413">
        <v>1</v>
      </c>
      <c r="H10" s="413"/>
      <c r="I10" s="413"/>
      <c r="J10" s="414"/>
      <c r="K10" s="412"/>
      <c r="L10" s="413"/>
      <c r="M10" s="413"/>
      <c r="N10" s="413"/>
      <c r="O10" s="413"/>
      <c r="P10" s="414"/>
      <c r="Q10" s="412">
        <v>1</v>
      </c>
      <c r="R10" s="413"/>
      <c r="S10" s="414"/>
      <c r="T10" s="412"/>
      <c r="U10" s="413"/>
      <c r="V10" s="413"/>
      <c r="W10" s="413">
        <v>1</v>
      </c>
      <c r="X10" s="413"/>
      <c r="Y10" s="414"/>
      <c r="Z10" s="412">
        <v>1</v>
      </c>
      <c r="AA10" s="413"/>
      <c r="AB10" s="413">
        <v>1</v>
      </c>
      <c r="AC10" s="413">
        <v>1</v>
      </c>
      <c r="AD10" s="414">
        <v>1</v>
      </c>
      <c r="AE10" s="412"/>
      <c r="AF10" s="413"/>
      <c r="AG10" s="414">
        <v>1</v>
      </c>
      <c r="AH10" s="422">
        <v>10</v>
      </c>
      <c r="AI10"/>
      <c r="AJ10"/>
      <c r="AK10"/>
      <c r="AL10"/>
      <c r="AM10"/>
      <c r="AN10"/>
      <c r="AO10"/>
    </row>
    <row r="11" spans="1:41" ht="12.75">
      <c r="A11" s="407" t="s">
        <v>208</v>
      </c>
      <c r="B11" s="412">
        <v>1</v>
      </c>
      <c r="C11" s="413">
        <v>1</v>
      </c>
      <c r="D11" s="413"/>
      <c r="E11" s="413">
        <v>1</v>
      </c>
      <c r="F11" s="413">
        <v>1</v>
      </c>
      <c r="G11" s="413">
        <v>1</v>
      </c>
      <c r="H11" s="413"/>
      <c r="I11" s="413"/>
      <c r="J11" s="414"/>
      <c r="K11" s="412"/>
      <c r="L11" s="413"/>
      <c r="M11" s="413">
        <v>1</v>
      </c>
      <c r="N11" s="413">
        <v>1</v>
      </c>
      <c r="O11" s="413"/>
      <c r="P11" s="414"/>
      <c r="Q11" s="412"/>
      <c r="R11" s="413">
        <v>1</v>
      </c>
      <c r="S11" s="414"/>
      <c r="T11" s="412">
        <v>1</v>
      </c>
      <c r="U11" s="413"/>
      <c r="V11" s="413"/>
      <c r="W11" s="413">
        <v>1</v>
      </c>
      <c r="X11" s="413"/>
      <c r="Y11" s="414"/>
      <c r="Z11" s="412"/>
      <c r="AA11" s="413">
        <v>1</v>
      </c>
      <c r="AB11" s="413">
        <v>1</v>
      </c>
      <c r="AC11" s="413">
        <v>1</v>
      </c>
      <c r="AD11" s="414">
        <v>1</v>
      </c>
      <c r="AE11" s="412"/>
      <c r="AF11" s="413">
        <v>1</v>
      </c>
      <c r="AG11" s="414">
        <v>1</v>
      </c>
      <c r="AH11" s="422">
        <v>16</v>
      </c>
      <c r="AI11"/>
      <c r="AJ11"/>
      <c r="AK11"/>
      <c r="AL11"/>
      <c r="AM11"/>
      <c r="AN11"/>
      <c r="AO11"/>
    </row>
    <row r="12" spans="1:41" ht="12.75">
      <c r="A12" s="407" t="s">
        <v>341</v>
      </c>
      <c r="B12" s="412"/>
      <c r="C12" s="413"/>
      <c r="D12" s="413">
        <v>1</v>
      </c>
      <c r="E12" s="413">
        <v>1</v>
      </c>
      <c r="F12" s="413">
        <v>1</v>
      </c>
      <c r="G12" s="413">
        <v>1</v>
      </c>
      <c r="H12" s="413">
        <v>1</v>
      </c>
      <c r="I12" s="413"/>
      <c r="J12" s="414"/>
      <c r="K12" s="412">
        <v>1</v>
      </c>
      <c r="L12" s="413">
        <v>1</v>
      </c>
      <c r="M12" s="413">
        <v>1</v>
      </c>
      <c r="N12" s="413">
        <v>1</v>
      </c>
      <c r="O12" s="413">
        <v>1</v>
      </c>
      <c r="P12" s="414"/>
      <c r="Q12" s="412"/>
      <c r="R12" s="413">
        <v>1</v>
      </c>
      <c r="S12" s="414"/>
      <c r="T12" s="412"/>
      <c r="U12" s="413"/>
      <c r="V12" s="413"/>
      <c r="W12" s="413"/>
      <c r="X12" s="413">
        <v>1</v>
      </c>
      <c r="Y12" s="414"/>
      <c r="Z12" s="412"/>
      <c r="AA12" s="413">
        <v>1</v>
      </c>
      <c r="AB12" s="413">
        <v>1</v>
      </c>
      <c r="AC12" s="413"/>
      <c r="AD12" s="414">
        <v>1</v>
      </c>
      <c r="AE12" s="412"/>
      <c r="AF12" s="413">
        <v>1</v>
      </c>
      <c r="AG12" s="414">
        <v>1</v>
      </c>
      <c r="AH12" s="422">
        <v>17</v>
      </c>
      <c r="AI12"/>
      <c r="AJ12"/>
      <c r="AK12"/>
      <c r="AL12"/>
      <c r="AM12"/>
      <c r="AN12"/>
      <c r="AO12"/>
    </row>
    <row r="13" spans="1:41" ht="12.75">
      <c r="A13" s="407" t="s">
        <v>3</v>
      </c>
      <c r="B13" s="412"/>
      <c r="C13" s="413">
        <v>1</v>
      </c>
      <c r="D13" s="413"/>
      <c r="E13" s="413">
        <v>1</v>
      </c>
      <c r="F13" s="413">
        <v>1</v>
      </c>
      <c r="G13" s="413"/>
      <c r="H13" s="413"/>
      <c r="I13" s="413"/>
      <c r="J13" s="414"/>
      <c r="K13" s="412"/>
      <c r="L13" s="413"/>
      <c r="M13" s="413"/>
      <c r="N13" s="413"/>
      <c r="O13" s="413"/>
      <c r="P13" s="414"/>
      <c r="Q13" s="412"/>
      <c r="R13" s="413">
        <v>1</v>
      </c>
      <c r="S13" s="414"/>
      <c r="T13" s="412">
        <v>1</v>
      </c>
      <c r="U13" s="413"/>
      <c r="V13" s="413">
        <v>1</v>
      </c>
      <c r="W13" s="413"/>
      <c r="X13" s="413"/>
      <c r="Y13" s="414"/>
      <c r="Z13" s="412">
        <v>1</v>
      </c>
      <c r="AA13" s="413">
        <v>1</v>
      </c>
      <c r="AB13" s="413">
        <v>1</v>
      </c>
      <c r="AC13" s="413">
        <v>1</v>
      </c>
      <c r="AD13" s="414">
        <v>1</v>
      </c>
      <c r="AE13" s="412"/>
      <c r="AF13" s="413">
        <v>1</v>
      </c>
      <c r="AG13" s="414">
        <v>1</v>
      </c>
      <c r="AH13" s="422">
        <v>13</v>
      </c>
      <c r="AI13"/>
      <c r="AJ13"/>
      <c r="AK13"/>
      <c r="AL13"/>
      <c r="AM13"/>
      <c r="AN13"/>
      <c r="AO13"/>
    </row>
    <row r="14" spans="1:41" ht="12.75">
      <c r="A14" s="407" t="s">
        <v>59</v>
      </c>
      <c r="B14" s="412">
        <v>1</v>
      </c>
      <c r="C14" s="413">
        <v>1</v>
      </c>
      <c r="D14" s="413"/>
      <c r="E14" s="413">
        <v>1</v>
      </c>
      <c r="F14" s="413"/>
      <c r="G14" s="413">
        <v>1</v>
      </c>
      <c r="H14" s="413">
        <v>1</v>
      </c>
      <c r="I14" s="413"/>
      <c r="J14" s="414"/>
      <c r="K14" s="412"/>
      <c r="L14" s="413"/>
      <c r="M14" s="413"/>
      <c r="N14" s="413">
        <v>1</v>
      </c>
      <c r="O14" s="413"/>
      <c r="P14" s="414"/>
      <c r="Q14" s="412"/>
      <c r="R14" s="413"/>
      <c r="S14" s="414"/>
      <c r="T14" s="412"/>
      <c r="U14" s="413"/>
      <c r="V14" s="413"/>
      <c r="W14" s="413"/>
      <c r="X14" s="413">
        <v>1</v>
      </c>
      <c r="Y14" s="414"/>
      <c r="Z14" s="412">
        <v>1</v>
      </c>
      <c r="AA14" s="413"/>
      <c r="AB14" s="413">
        <v>1</v>
      </c>
      <c r="AC14" s="413">
        <v>1</v>
      </c>
      <c r="AD14" s="414">
        <v>1</v>
      </c>
      <c r="AE14" s="412"/>
      <c r="AF14" s="413"/>
      <c r="AG14" s="414"/>
      <c r="AH14" s="422">
        <v>11</v>
      </c>
      <c r="AI14"/>
      <c r="AJ14"/>
      <c r="AK14"/>
      <c r="AL14"/>
      <c r="AM14"/>
      <c r="AN14"/>
      <c r="AO14"/>
    </row>
    <row r="15" spans="1:41" ht="12.75">
      <c r="A15" s="407" t="s">
        <v>370</v>
      </c>
      <c r="B15" s="412">
        <v>1</v>
      </c>
      <c r="C15" s="413"/>
      <c r="D15" s="413"/>
      <c r="E15" s="413"/>
      <c r="F15" s="413"/>
      <c r="G15" s="413"/>
      <c r="H15" s="413"/>
      <c r="I15" s="413"/>
      <c r="J15" s="414"/>
      <c r="K15" s="412"/>
      <c r="L15" s="413"/>
      <c r="M15" s="413"/>
      <c r="N15" s="413"/>
      <c r="O15" s="413"/>
      <c r="P15" s="414"/>
      <c r="Q15" s="412"/>
      <c r="R15" s="413"/>
      <c r="S15" s="414"/>
      <c r="T15" s="412"/>
      <c r="U15" s="413"/>
      <c r="V15" s="413"/>
      <c r="W15" s="413"/>
      <c r="X15" s="413"/>
      <c r="Y15" s="414"/>
      <c r="Z15" s="412"/>
      <c r="AA15" s="413"/>
      <c r="AB15" s="413">
        <v>1</v>
      </c>
      <c r="AC15" s="413"/>
      <c r="AD15" s="414"/>
      <c r="AE15" s="412"/>
      <c r="AF15" s="413"/>
      <c r="AG15" s="414">
        <v>1</v>
      </c>
      <c r="AH15" s="422">
        <v>3</v>
      </c>
      <c r="AI15"/>
      <c r="AJ15"/>
      <c r="AK15"/>
      <c r="AL15"/>
      <c r="AM15"/>
      <c r="AN15"/>
      <c r="AO15"/>
    </row>
    <row r="16" spans="1:41" ht="12.75">
      <c r="A16" s="407" t="s">
        <v>4</v>
      </c>
      <c r="B16" s="412"/>
      <c r="C16" s="413"/>
      <c r="D16" s="413"/>
      <c r="E16" s="413"/>
      <c r="F16" s="413"/>
      <c r="G16" s="413"/>
      <c r="H16" s="413"/>
      <c r="I16" s="413"/>
      <c r="J16" s="414"/>
      <c r="K16" s="412"/>
      <c r="L16" s="413"/>
      <c r="M16" s="413"/>
      <c r="N16" s="413"/>
      <c r="O16" s="413"/>
      <c r="P16" s="414"/>
      <c r="Q16" s="412"/>
      <c r="R16" s="413"/>
      <c r="S16" s="414"/>
      <c r="T16" s="412"/>
      <c r="U16" s="413"/>
      <c r="V16" s="413"/>
      <c r="W16" s="413"/>
      <c r="X16" s="413"/>
      <c r="Y16" s="414"/>
      <c r="Z16" s="412"/>
      <c r="AA16" s="413"/>
      <c r="AB16" s="413">
        <v>1</v>
      </c>
      <c r="AC16" s="413"/>
      <c r="AD16" s="414"/>
      <c r="AE16" s="412"/>
      <c r="AF16" s="413"/>
      <c r="AG16" s="414"/>
      <c r="AH16" s="422">
        <v>1</v>
      </c>
      <c r="AI16"/>
      <c r="AJ16"/>
      <c r="AK16"/>
      <c r="AL16"/>
      <c r="AM16"/>
      <c r="AN16"/>
      <c r="AO16"/>
    </row>
    <row r="17" spans="1:41" ht="12.75">
      <c r="A17" s="407" t="s">
        <v>45</v>
      </c>
      <c r="B17" s="412">
        <v>1</v>
      </c>
      <c r="C17" s="413">
        <v>1</v>
      </c>
      <c r="D17" s="413"/>
      <c r="E17" s="413">
        <v>1</v>
      </c>
      <c r="F17" s="413"/>
      <c r="G17" s="413">
        <v>1</v>
      </c>
      <c r="H17" s="413"/>
      <c r="I17" s="413"/>
      <c r="J17" s="414"/>
      <c r="K17" s="412"/>
      <c r="L17" s="413"/>
      <c r="M17" s="413"/>
      <c r="N17" s="413">
        <v>1</v>
      </c>
      <c r="O17" s="413"/>
      <c r="P17" s="414"/>
      <c r="Q17" s="412"/>
      <c r="R17" s="413">
        <v>1</v>
      </c>
      <c r="S17" s="414"/>
      <c r="T17" s="412"/>
      <c r="U17" s="413">
        <v>1</v>
      </c>
      <c r="V17" s="413"/>
      <c r="W17" s="413">
        <v>1</v>
      </c>
      <c r="X17" s="413"/>
      <c r="Y17" s="414"/>
      <c r="Z17" s="412"/>
      <c r="AA17" s="413">
        <v>1</v>
      </c>
      <c r="AB17" s="413">
        <v>1</v>
      </c>
      <c r="AC17" s="413">
        <v>1</v>
      </c>
      <c r="AD17" s="414">
        <v>1</v>
      </c>
      <c r="AE17" s="412"/>
      <c r="AF17" s="413">
        <v>1</v>
      </c>
      <c r="AG17" s="414">
        <v>1</v>
      </c>
      <c r="AH17" s="422">
        <v>14</v>
      </c>
      <c r="AI17"/>
      <c r="AJ17"/>
      <c r="AK17"/>
      <c r="AL17"/>
      <c r="AM17"/>
      <c r="AN17"/>
      <c r="AO17"/>
    </row>
    <row r="18" spans="1:41" ht="12.75">
      <c r="A18" s="407" t="s">
        <v>5</v>
      </c>
      <c r="B18" s="412"/>
      <c r="C18" s="413"/>
      <c r="D18" s="413"/>
      <c r="E18" s="413"/>
      <c r="F18" s="413"/>
      <c r="G18" s="413"/>
      <c r="H18" s="413"/>
      <c r="I18" s="413"/>
      <c r="J18" s="414"/>
      <c r="K18" s="412"/>
      <c r="L18" s="413"/>
      <c r="M18" s="413"/>
      <c r="N18" s="413"/>
      <c r="O18" s="413"/>
      <c r="P18" s="414"/>
      <c r="Q18" s="412"/>
      <c r="R18" s="413"/>
      <c r="S18" s="414"/>
      <c r="T18" s="412"/>
      <c r="U18" s="413"/>
      <c r="V18" s="413"/>
      <c r="W18" s="413"/>
      <c r="X18" s="413"/>
      <c r="Y18" s="414"/>
      <c r="Z18" s="412">
        <v>1</v>
      </c>
      <c r="AA18" s="413"/>
      <c r="AB18" s="413">
        <v>1</v>
      </c>
      <c r="AC18" s="413">
        <v>1</v>
      </c>
      <c r="AD18" s="414"/>
      <c r="AE18" s="412"/>
      <c r="AF18" s="413"/>
      <c r="AG18" s="414">
        <v>1</v>
      </c>
      <c r="AH18" s="422">
        <v>4</v>
      </c>
      <c r="AI18"/>
      <c r="AJ18"/>
      <c r="AK18"/>
      <c r="AL18"/>
      <c r="AM18"/>
      <c r="AN18"/>
      <c r="AO18"/>
    </row>
    <row r="19" spans="1:41" ht="12.75">
      <c r="A19" s="407" t="s">
        <v>6</v>
      </c>
      <c r="B19" s="412"/>
      <c r="C19" s="413"/>
      <c r="D19" s="413"/>
      <c r="E19" s="413"/>
      <c r="F19" s="413"/>
      <c r="G19" s="413"/>
      <c r="H19" s="413"/>
      <c r="I19" s="413"/>
      <c r="J19" s="414"/>
      <c r="K19" s="412"/>
      <c r="L19" s="413"/>
      <c r="M19" s="413"/>
      <c r="N19" s="413"/>
      <c r="O19" s="413"/>
      <c r="P19" s="414"/>
      <c r="Q19" s="412"/>
      <c r="R19" s="413"/>
      <c r="S19" s="414"/>
      <c r="T19" s="412"/>
      <c r="U19" s="413"/>
      <c r="V19" s="413"/>
      <c r="W19" s="413"/>
      <c r="X19" s="413"/>
      <c r="Y19" s="414"/>
      <c r="Z19" s="412"/>
      <c r="AA19" s="413"/>
      <c r="AB19" s="413">
        <v>1</v>
      </c>
      <c r="AC19" s="413">
        <v>1</v>
      </c>
      <c r="AD19" s="414"/>
      <c r="AE19" s="412"/>
      <c r="AF19" s="413"/>
      <c r="AG19" s="414"/>
      <c r="AH19" s="422">
        <v>2</v>
      </c>
      <c r="AI19"/>
      <c r="AJ19"/>
      <c r="AK19"/>
      <c r="AL19"/>
      <c r="AM19"/>
      <c r="AN19"/>
      <c r="AO19"/>
    </row>
    <row r="20" spans="1:41" ht="12.75">
      <c r="A20" s="407" t="s">
        <v>374</v>
      </c>
      <c r="B20" s="412"/>
      <c r="C20" s="413"/>
      <c r="D20" s="413"/>
      <c r="E20" s="413"/>
      <c r="F20" s="413"/>
      <c r="G20" s="413"/>
      <c r="H20" s="413"/>
      <c r="I20" s="413"/>
      <c r="J20" s="414"/>
      <c r="K20" s="412"/>
      <c r="L20" s="413"/>
      <c r="M20" s="413"/>
      <c r="N20" s="413"/>
      <c r="O20" s="413"/>
      <c r="P20" s="414"/>
      <c r="Q20" s="412">
        <v>1</v>
      </c>
      <c r="R20" s="413"/>
      <c r="S20" s="414"/>
      <c r="T20" s="412"/>
      <c r="U20" s="413"/>
      <c r="V20" s="413"/>
      <c r="W20" s="413"/>
      <c r="X20" s="413"/>
      <c r="Y20" s="414"/>
      <c r="Z20" s="412"/>
      <c r="AA20" s="413"/>
      <c r="AB20" s="413">
        <v>1</v>
      </c>
      <c r="AC20" s="413">
        <v>1</v>
      </c>
      <c r="AD20" s="414">
        <v>1</v>
      </c>
      <c r="AE20" s="412"/>
      <c r="AF20" s="413"/>
      <c r="AG20" s="414"/>
      <c r="AH20" s="422">
        <v>4</v>
      </c>
      <c r="AI20"/>
      <c r="AJ20"/>
      <c r="AK20"/>
      <c r="AL20"/>
      <c r="AM20"/>
      <c r="AN20"/>
      <c r="AO20"/>
    </row>
    <row r="21" spans="1:41" ht="12.75">
      <c r="A21" s="407" t="s">
        <v>367</v>
      </c>
      <c r="B21" s="412"/>
      <c r="C21" s="413"/>
      <c r="D21" s="413"/>
      <c r="E21" s="413"/>
      <c r="F21" s="413"/>
      <c r="G21" s="413"/>
      <c r="H21" s="413"/>
      <c r="I21" s="413">
        <v>1</v>
      </c>
      <c r="J21" s="414"/>
      <c r="K21" s="412"/>
      <c r="L21" s="413"/>
      <c r="M21" s="413"/>
      <c r="N21" s="413"/>
      <c r="O21" s="413"/>
      <c r="P21" s="414">
        <v>1</v>
      </c>
      <c r="Q21" s="412"/>
      <c r="R21" s="413"/>
      <c r="S21" s="414">
        <v>1</v>
      </c>
      <c r="T21" s="412"/>
      <c r="U21" s="413"/>
      <c r="V21" s="413"/>
      <c r="W21" s="413"/>
      <c r="X21" s="413"/>
      <c r="Y21" s="414"/>
      <c r="Z21" s="412"/>
      <c r="AA21" s="413">
        <v>1</v>
      </c>
      <c r="AB21" s="413"/>
      <c r="AC21" s="413"/>
      <c r="AD21" s="414"/>
      <c r="AE21" s="412"/>
      <c r="AF21" s="413"/>
      <c r="AG21" s="414">
        <v>1</v>
      </c>
      <c r="AH21" s="422">
        <v>5</v>
      </c>
      <c r="AI21"/>
      <c r="AJ21"/>
      <c r="AK21"/>
      <c r="AL21"/>
      <c r="AM21"/>
      <c r="AN21"/>
      <c r="AO21"/>
    </row>
    <row r="22" spans="1:41" ht="12.75">
      <c r="A22" s="407" t="s">
        <v>223</v>
      </c>
      <c r="B22" s="412"/>
      <c r="C22" s="413"/>
      <c r="D22" s="413"/>
      <c r="E22" s="413"/>
      <c r="F22" s="413"/>
      <c r="G22" s="413"/>
      <c r="H22" s="413"/>
      <c r="I22" s="413"/>
      <c r="J22" s="414">
        <v>1</v>
      </c>
      <c r="K22" s="412"/>
      <c r="L22" s="413"/>
      <c r="M22" s="413"/>
      <c r="N22" s="413"/>
      <c r="O22" s="413"/>
      <c r="P22" s="414"/>
      <c r="Q22" s="412"/>
      <c r="R22" s="413"/>
      <c r="S22" s="414"/>
      <c r="T22" s="412"/>
      <c r="U22" s="413"/>
      <c r="V22" s="413"/>
      <c r="W22" s="413"/>
      <c r="X22" s="413"/>
      <c r="Y22" s="414">
        <v>1</v>
      </c>
      <c r="Z22" s="412"/>
      <c r="AA22" s="413">
        <v>1</v>
      </c>
      <c r="AB22" s="413">
        <v>1</v>
      </c>
      <c r="AC22" s="413">
        <v>1</v>
      </c>
      <c r="AD22" s="414">
        <v>1</v>
      </c>
      <c r="AE22" s="412"/>
      <c r="AF22" s="413">
        <v>1</v>
      </c>
      <c r="AG22" s="414"/>
      <c r="AH22" s="422">
        <v>7</v>
      </c>
      <c r="AI22"/>
      <c r="AJ22"/>
      <c r="AK22"/>
      <c r="AL22"/>
      <c r="AM22"/>
      <c r="AN22"/>
      <c r="AO22"/>
    </row>
    <row r="23" spans="1:41" ht="12.75">
      <c r="A23" s="407" t="s">
        <v>7</v>
      </c>
      <c r="B23" s="412">
        <v>1</v>
      </c>
      <c r="C23" s="413"/>
      <c r="D23" s="413"/>
      <c r="E23" s="413"/>
      <c r="F23" s="413"/>
      <c r="G23" s="413"/>
      <c r="H23" s="413"/>
      <c r="I23" s="413"/>
      <c r="J23" s="414"/>
      <c r="K23" s="412"/>
      <c r="L23" s="413"/>
      <c r="M23" s="413"/>
      <c r="N23" s="413"/>
      <c r="O23" s="413"/>
      <c r="P23" s="414"/>
      <c r="Q23" s="412"/>
      <c r="R23" s="413"/>
      <c r="S23" s="414"/>
      <c r="T23" s="412"/>
      <c r="U23" s="413"/>
      <c r="V23" s="413"/>
      <c r="W23" s="413"/>
      <c r="X23" s="413"/>
      <c r="Y23" s="414"/>
      <c r="Z23" s="412"/>
      <c r="AA23" s="413"/>
      <c r="AB23" s="413">
        <v>1</v>
      </c>
      <c r="AC23" s="413">
        <v>1</v>
      </c>
      <c r="AD23" s="414"/>
      <c r="AE23" s="412"/>
      <c r="AF23" s="413"/>
      <c r="AG23" s="414">
        <v>1</v>
      </c>
      <c r="AH23" s="422">
        <v>4</v>
      </c>
      <c r="AI23"/>
      <c r="AJ23"/>
      <c r="AK23"/>
      <c r="AL23"/>
      <c r="AM23"/>
      <c r="AN23"/>
      <c r="AO23"/>
    </row>
    <row r="24" spans="1:41" ht="12.75">
      <c r="A24" s="407" t="s">
        <v>168</v>
      </c>
      <c r="B24" s="412"/>
      <c r="C24" s="413"/>
      <c r="D24" s="413"/>
      <c r="E24" s="413"/>
      <c r="F24" s="413"/>
      <c r="G24" s="413">
        <v>1</v>
      </c>
      <c r="H24" s="413"/>
      <c r="I24" s="413"/>
      <c r="J24" s="414"/>
      <c r="K24" s="412"/>
      <c r="L24" s="413"/>
      <c r="M24" s="413"/>
      <c r="N24" s="413"/>
      <c r="O24" s="413"/>
      <c r="P24" s="414"/>
      <c r="Q24" s="412"/>
      <c r="R24" s="413">
        <v>1</v>
      </c>
      <c r="S24" s="414"/>
      <c r="T24" s="412"/>
      <c r="U24" s="413"/>
      <c r="V24" s="413"/>
      <c r="W24" s="413"/>
      <c r="X24" s="413"/>
      <c r="Y24" s="414"/>
      <c r="Z24" s="412"/>
      <c r="AA24" s="413"/>
      <c r="AB24" s="413">
        <v>1</v>
      </c>
      <c r="AC24" s="413">
        <v>1</v>
      </c>
      <c r="AD24" s="414">
        <v>1</v>
      </c>
      <c r="AE24" s="412"/>
      <c r="AF24" s="413">
        <v>1</v>
      </c>
      <c r="AG24" s="414"/>
      <c r="AH24" s="422">
        <v>6</v>
      </c>
      <c r="AI24"/>
      <c r="AJ24"/>
      <c r="AK24"/>
      <c r="AL24"/>
      <c r="AM24"/>
      <c r="AN24"/>
      <c r="AO24"/>
    </row>
    <row r="25" spans="1:41" ht="12.75">
      <c r="A25" s="407" t="s">
        <v>368</v>
      </c>
      <c r="B25" s="412"/>
      <c r="C25" s="413"/>
      <c r="D25" s="413"/>
      <c r="E25" s="413"/>
      <c r="F25" s="413"/>
      <c r="G25" s="413"/>
      <c r="H25" s="413"/>
      <c r="I25" s="413"/>
      <c r="J25" s="414"/>
      <c r="K25" s="412"/>
      <c r="L25" s="413"/>
      <c r="M25" s="413"/>
      <c r="N25" s="413"/>
      <c r="O25" s="413"/>
      <c r="P25" s="414"/>
      <c r="Q25" s="412"/>
      <c r="R25" s="413"/>
      <c r="S25" s="414"/>
      <c r="T25" s="412"/>
      <c r="U25" s="413"/>
      <c r="V25" s="413"/>
      <c r="W25" s="413"/>
      <c r="X25" s="413"/>
      <c r="Y25" s="414"/>
      <c r="Z25" s="412"/>
      <c r="AA25" s="413"/>
      <c r="AB25" s="413"/>
      <c r="AC25" s="413"/>
      <c r="AD25" s="414"/>
      <c r="AE25" s="412"/>
      <c r="AF25" s="413"/>
      <c r="AG25" s="414">
        <v>1</v>
      </c>
      <c r="AH25" s="422">
        <v>1</v>
      </c>
      <c r="AI25"/>
      <c r="AJ25"/>
      <c r="AK25"/>
      <c r="AL25"/>
      <c r="AM25"/>
      <c r="AN25"/>
      <c r="AO25"/>
    </row>
    <row r="26" spans="1:41" ht="12.75">
      <c r="A26" s="407" t="s">
        <v>264</v>
      </c>
      <c r="B26" s="412"/>
      <c r="C26" s="413"/>
      <c r="D26" s="413"/>
      <c r="E26" s="413"/>
      <c r="F26" s="413"/>
      <c r="G26" s="413"/>
      <c r="H26" s="413"/>
      <c r="I26" s="413"/>
      <c r="J26" s="414"/>
      <c r="K26" s="412"/>
      <c r="L26" s="413"/>
      <c r="M26" s="413"/>
      <c r="N26" s="413"/>
      <c r="O26" s="413"/>
      <c r="P26" s="414"/>
      <c r="Q26" s="412"/>
      <c r="R26" s="413">
        <v>1</v>
      </c>
      <c r="S26" s="414"/>
      <c r="T26" s="412"/>
      <c r="U26" s="413"/>
      <c r="V26" s="413"/>
      <c r="W26" s="413"/>
      <c r="X26" s="413"/>
      <c r="Y26" s="414"/>
      <c r="Z26" s="412"/>
      <c r="AA26" s="413">
        <v>1</v>
      </c>
      <c r="AB26" s="413">
        <v>1</v>
      </c>
      <c r="AC26" s="413">
        <v>1</v>
      </c>
      <c r="AD26" s="414">
        <v>1</v>
      </c>
      <c r="AE26" s="412"/>
      <c r="AF26" s="413">
        <v>1</v>
      </c>
      <c r="AG26" s="414"/>
      <c r="AH26" s="422">
        <v>6</v>
      </c>
      <c r="AI26"/>
      <c r="AJ26"/>
      <c r="AK26"/>
      <c r="AL26"/>
      <c r="AM26"/>
      <c r="AN26"/>
      <c r="AO26"/>
    </row>
    <row r="27" spans="1:41" ht="12.75">
      <c r="A27" s="407" t="s">
        <v>265</v>
      </c>
      <c r="B27" s="412"/>
      <c r="C27" s="413"/>
      <c r="D27" s="413"/>
      <c r="E27" s="413"/>
      <c r="F27" s="413"/>
      <c r="G27" s="413"/>
      <c r="H27" s="413"/>
      <c r="I27" s="413"/>
      <c r="J27" s="414"/>
      <c r="K27" s="412"/>
      <c r="L27" s="413"/>
      <c r="M27" s="413"/>
      <c r="N27" s="413"/>
      <c r="O27" s="413"/>
      <c r="P27" s="414"/>
      <c r="Q27" s="412"/>
      <c r="R27" s="413"/>
      <c r="S27" s="414"/>
      <c r="T27" s="412"/>
      <c r="U27" s="413"/>
      <c r="V27" s="413"/>
      <c r="W27" s="413"/>
      <c r="X27" s="413"/>
      <c r="Y27" s="414"/>
      <c r="Z27" s="412"/>
      <c r="AA27" s="413">
        <v>1</v>
      </c>
      <c r="AB27" s="413">
        <v>1</v>
      </c>
      <c r="AC27" s="413">
        <v>1</v>
      </c>
      <c r="AD27" s="414">
        <v>1</v>
      </c>
      <c r="AE27" s="412"/>
      <c r="AF27" s="413">
        <v>1</v>
      </c>
      <c r="AG27" s="414"/>
      <c r="AH27" s="422">
        <v>5</v>
      </c>
      <c r="AI27"/>
      <c r="AJ27"/>
      <c r="AK27"/>
      <c r="AL27"/>
      <c r="AM27"/>
      <c r="AN27"/>
      <c r="AO27"/>
    </row>
    <row r="28" spans="1:41" ht="12.75">
      <c r="A28" s="407" t="s">
        <v>361</v>
      </c>
      <c r="B28" s="412">
        <v>1</v>
      </c>
      <c r="C28" s="413">
        <v>1</v>
      </c>
      <c r="D28" s="413">
        <v>1</v>
      </c>
      <c r="E28" s="413">
        <v>1</v>
      </c>
      <c r="F28" s="413">
        <v>1</v>
      </c>
      <c r="G28" s="413">
        <v>1</v>
      </c>
      <c r="H28" s="413"/>
      <c r="I28" s="413"/>
      <c r="J28" s="414"/>
      <c r="K28" s="412"/>
      <c r="L28" s="413"/>
      <c r="M28" s="413">
        <v>1</v>
      </c>
      <c r="N28" s="413">
        <v>1</v>
      </c>
      <c r="O28" s="413"/>
      <c r="P28" s="414"/>
      <c r="Q28" s="412">
        <v>1</v>
      </c>
      <c r="R28" s="413">
        <v>1</v>
      </c>
      <c r="S28" s="414"/>
      <c r="T28" s="412">
        <v>1</v>
      </c>
      <c r="U28" s="413">
        <v>1</v>
      </c>
      <c r="V28" s="413"/>
      <c r="W28" s="413">
        <v>1</v>
      </c>
      <c r="X28" s="413"/>
      <c r="Y28" s="414"/>
      <c r="Z28" s="412">
        <v>1</v>
      </c>
      <c r="AA28" s="413">
        <v>1</v>
      </c>
      <c r="AB28" s="413">
        <v>1</v>
      </c>
      <c r="AC28" s="413">
        <v>1</v>
      </c>
      <c r="AD28" s="414">
        <v>1</v>
      </c>
      <c r="AE28" s="412"/>
      <c r="AF28" s="413">
        <v>1</v>
      </c>
      <c r="AG28" s="414">
        <v>1</v>
      </c>
      <c r="AH28" s="422">
        <v>20</v>
      </c>
      <c r="AI28"/>
      <c r="AJ28"/>
      <c r="AK28"/>
      <c r="AL28"/>
      <c r="AM28"/>
      <c r="AN28"/>
      <c r="AO28"/>
    </row>
    <row r="29" spans="1:41" ht="12.75">
      <c r="A29" s="407" t="s">
        <v>240</v>
      </c>
      <c r="B29" s="412">
        <v>1</v>
      </c>
      <c r="C29" s="413"/>
      <c r="D29" s="413"/>
      <c r="E29" s="413">
        <v>1</v>
      </c>
      <c r="F29" s="413">
        <v>1</v>
      </c>
      <c r="G29" s="413">
        <v>1</v>
      </c>
      <c r="H29" s="413">
        <v>1</v>
      </c>
      <c r="I29" s="413"/>
      <c r="J29" s="414"/>
      <c r="K29" s="412"/>
      <c r="L29" s="413"/>
      <c r="M29" s="413">
        <v>1</v>
      </c>
      <c r="N29" s="413"/>
      <c r="O29" s="413">
        <v>1</v>
      </c>
      <c r="P29" s="414"/>
      <c r="Q29" s="412"/>
      <c r="R29" s="413">
        <v>1</v>
      </c>
      <c r="S29" s="414"/>
      <c r="T29" s="412"/>
      <c r="U29" s="413"/>
      <c r="V29" s="413"/>
      <c r="W29" s="413"/>
      <c r="X29" s="413">
        <v>1</v>
      </c>
      <c r="Y29" s="414"/>
      <c r="Z29" s="412"/>
      <c r="AA29" s="413"/>
      <c r="AB29" s="413">
        <v>1</v>
      </c>
      <c r="AC29" s="413">
        <v>1</v>
      </c>
      <c r="AD29" s="414">
        <v>1</v>
      </c>
      <c r="AE29" s="412"/>
      <c r="AF29" s="413">
        <v>1</v>
      </c>
      <c r="AG29" s="414">
        <v>1</v>
      </c>
      <c r="AH29" s="422">
        <v>14</v>
      </c>
      <c r="AI29"/>
      <c r="AJ29"/>
      <c r="AK29"/>
      <c r="AL29"/>
      <c r="AM29"/>
      <c r="AN29"/>
      <c r="AO29"/>
    </row>
    <row r="30" spans="1:41" ht="12.75">
      <c r="A30" s="407" t="s">
        <v>8</v>
      </c>
      <c r="B30" s="412"/>
      <c r="C30" s="413"/>
      <c r="D30" s="413"/>
      <c r="E30" s="413"/>
      <c r="F30" s="413"/>
      <c r="G30" s="413"/>
      <c r="H30" s="413"/>
      <c r="I30" s="413"/>
      <c r="J30" s="414"/>
      <c r="K30" s="412"/>
      <c r="L30" s="413"/>
      <c r="M30" s="413"/>
      <c r="N30" s="413"/>
      <c r="O30" s="413"/>
      <c r="P30" s="414"/>
      <c r="Q30" s="412"/>
      <c r="R30" s="413"/>
      <c r="S30" s="414"/>
      <c r="T30" s="412"/>
      <c r="U30" s="413"/>
      <c r="V30" s="413"/>
      <c r="W30" s="413"/>
      <c r="X30" s="413"/>
      <c r="Y30" s="414"/>
      <c r="Z30" s="412"/>
      <c r="AA30" s="413"/>
      <c r="AB30" s="413">
        <v>1</v>
      </c>
      <c r="AC30" s="413">
        <v>1</v>
      </c>
      <c r="AD30" s="414"/>
      <c r="AE30" s="412"/>
      <c r="AF30" s="413"/>
      <c r="AG30" s="414"/>
      <c r="AH30" s="422">
        <v>2</v>
      </c>
      <c r="AI30"/>
      <c r="AJ30"/>
      <c r="AK30"/>
      <c r="AL30"/>
      <c r="AM30"/>
      <c r="AN30"/>
      <c r="AO30"/>
    </row>
    <row r="31" spans="1:41" ht="12.75">
      <c r="A31" s="407" t="s">
        <v>369</v>
      </c>
      <c r="B31" s="412">
        <v>1</v>
      </c>
      <c r="C31" s="413">
        <v>1</v>
      </c>
      <c r="D31" s="413"/>
      <c r="E31" s="413"/>
      <c r="F31" s="413"/>
      <c r="G31" s="413"/>
      <c r="H31" s="413"/>
      <c r="I31" s="413"/>
      <c r="J31" s="414"/>
      <c r="K31" s="412"/>
      <c r="L31" s="413"/>
      <c r="M31" s="413"/>
      <c r="N31" s="413"/>
      <c r="O31" s="413"/>
      <c r="P31" s="414"/>
      <c r="Q31" s="412"/>
      <c r="R31" s="413"/>
      <c r="S31" s="414"/>
      <c r="T31" s="412"/>
      <c r="U31" s="413"/>
      <c r="V31" s="413"/>
      <c r="W31" s="413"/>
      <c r="X31" s="413"/>
      <c r="Y31" s="414"/>
      <c r="Z31" s="412"/>
      <c r="AA31" s="413"/>
      <c r="AB31" s="413">
        <v>1</v>
      </c>
      <c r="AC31" s="413">
        <v>1</v>
      </c>
      <c r="AD31" s="414"/>
      <c r="AE31" s="412"/>
      <c r="AF31" s="413"/>
      <c r="AG31" s="414">
        <v>1</v>
      </c>
      <c r="AH31" s="422">
        <v>5</v>
      </c>
      <c r="AI31"/>
      <c r="AJ31"/>
      <c r="AK31"/>
      <c r="AL31"/>
      <c r="AM31"/>
      <c r="AN31"/>
      <c r="AO31"/>
    </row>
    <row r="32" spans="1:41" ht="12.75">
      <c r="A32" s="407" t="s">
        <v>204</v>
      </c>
      <c r="B32" s="412"/>
      <c r="C32" s="413"/>
      <c r="D32" s="413"/>
      <c r="E32" s="413"/>
      <c r="F32" s="413"/>
      <c r="G32" s="413">
        <v>1</v>
      </c>
      <c r="H32" s="413"/>
      <c r="I32" s="413"/>
      <c r="J32" s="414"/>
      <c r="K32" s="412"/>
      <c r="L32" s="413"/>
      <c r="M32" s="413"/>
      <c r="N32" s="413">
        <v>1</v>
      </c>
      <c r="O32" s="413"/>
      <c r="P32" s="414"/>
      <c r="Q32" s="412"/>
      <c r="R32" s="413">
        <v>1</v>
      </c>
      <c r="S32" s="414"/>
      <c r="T32" s="412"/>
      <c r="U32" s="413"/>
      <c r="V32" s="413"/>
      <c r="W32" s="413">
        <v>1</v>
      </c>
      <c r="X32" s="413"/>
      <c r="Y32" s="414"/>
      <c r="Z32" s="412"/>
      <c r="AA32" s="413">
        <v>1</v>
      </c>
      <c r="AB32" s="413"/>
      <c r="AC32" s="413"/>
      <c r="AD32" s="414">
        <v>1</v>
      </c>
      <c r="AE32" s="412"/>
      <c r="AF32" s="413">
        <v>1</v>
      </c>
      <c r="AG32" s="414"/>
      <c r="AH32" s="422">
        <v>7</v>
      </c>
      <c r="AI32"/>
      <c r="AJ32"/>
      <c r="AK32"/>
      <c r="AL32"/>
      <c r="AM32"/>
      <c r="AN32"/>
      <c r="AO32"/>
    </row>
    <row r="33" spans="1:41" ht="12.75">
      <c r="A33" s="407" t="s">
        <v>362</v>
      </c>
      <c r="B33" s="412">
        <v>1</v>
      </c>
      <c r="C33" s="413"/>
      <c r="D33" s="413"/>
      <c r="E33" s="413">
        <v>1</v>
      </c>
      <c r="F33" s="413"/>
      <c r="G33" s="413"/>
      <c r="H33" s="413"/>
      <c r="I33" s="413"/>
      <c r="J33" s="414"/>
      <c r="K33" s="412"/>
      <c r="L33" s="413"/>
      <c r="M33" s="413"/>
      <c r="N33" s="413"/>
      <c r="O33" s="413"/>
      <c r="P33" s="414"/>
      <c r="Q33" s="412"/>
      <c r="R33" s="413"/>
      <c r="S33" s="414"/>
      <c r="T33" s="412"/>
      <c r="U33" s="413"/>
      <c r="V33" s="413"/>
      <c r="W33" s="413"/>
      <c r="X33" s="413"/>
      <c r="Y33" s="414"/>
      <c r="Z33" s="412"/>
      <c r="AA33" s="413"/>
      <c r="AB33" s="413">
        <v>1</v>
      </c>
      <c r="AC33" s="413">
        <v>1</v>
      </c>
      <c r="AD33" s="414"/>
      <c r="AE33" s="412"/>
      <c r="AF33" s="413"/>
      <c r="AG33" s="414">
        <v>1</v>
      </c>
      <c r="AH33" s="422">
        <v>5</v>
      </c>
      <c r="AI33"/>
      <c r="AJ33"/>
      <c r="AK33"/>
      <c r="AL33"/>
      <c r="AM33"/>
      <c r="AN33"/>
      <c r="AO33"/>
    </row>
    <row r="34" spans="1:41" ht="12.75">
      <c r="A34" s="407" t="s">
        <v>309</v>
      </c>
      <c r="B34" s="412">
        <v>1</v>
      </c>
      <c r="C34" s="413">
        <v>1</v>
      </c>
      <c r="D34" s="413"/>
      <c r="E34" s="413">
        <v>1</v>
      </c>
      <c r="F34" s="413"/>
      <c r="G34" s="413">
        <v>1</v>
      </c>
      <c r="H34" s="413"/>
      <c r="I34" s="413"/>
      <c r="J34" s="414"/>
      <c r="K34" s="412"/>
      <c r="L34" s="413"/>
      <c r="M34" s="413"/>
      <c r="N34" s="413"/>
      <c r="O34" s="413"/>
      <c r="P34" s="414"/>
      <c r="Q34" s="412"/>
      <c r="R34" s="413"/>
      <c r="S34" s="414"/>
      <c r="T34" s="412">
        <v>1</v>
      </c>
      <c r="U34" s="413"/>
      <c r="V34" s="413"/>
      <c r="W34" s="413"/>
      <c r="X34" s="413"/>
      <c r="Y34" s="414"/>
      <c r="Z34" s="412"/>
      <c r="AA34" s="413"/>
      <c r="AB34" s="413"/>
      <c r="AC34" s="413"/>
      <c r="AD34" s="414">
        <v>1</v>
      </c>
      <c r="AE34" s="412"/>
      <c r="AF34" s="413"/>
      <c r="AG34" s="414">
        <v>1</v>
      </c>
      <c r="AH34" s="422">
        <v>7</v>
      </c>
      <c r="AI34"/>
      <c r="AJ34"/>
      <c r="AK34"/>
      <c r="AL34"/>
      <c r="AM34"/>
      <c r="AN34"/>
      <c r="AO34"/>
    </row>
    <row r="35" spans="1:41" ht="12.75">
      <c r="A35" s="407" t="s">
        <v>9</v>
      </c>
      <c r="B35" s="412"/>
      <c r="C35" s="413"/>
      <c r="D35" s="413"/>
      <c r="E35" s="413"/>
      <c r="F35" s="413"/>
      <c r="G35" s="413"/>
      <c r="H35" s="413"/>
      <c r="I35" s="413"/>
      <c r="J35" s="414"/>
      <c r="K35" s="412"/>
      <c r="L35" s="413"/>
      <c r="M35" s="413"/>
      <c r="N35" s="413"/>
      <c r="O35" s="413"/>
      <c r="P35" s="414"/>
      <c r="Q35" s="412"/>
      <c r="R35" s="413"/>
      <c r="S35" s="414"/>
      <c r="T35" s="412"/>
      <c r="U35" s="413"/>
      <c r="V35" s="413"/>
      <c r="W35" s="413"/>
      <c r="X35" s="413"/>
      <c r="Y35" s="414"/>
      <c r="Z35" s="412"/>
      <c r="AA35" s="413"/>
      <c r="AB35" s="413">
        <v>1</v>
      </c>
      <c r="AC35" s="413">
        <v>1</v>
      </c>
      <c r="AD35" s="414"/>
      <c r="AE35" s="412"/>
      <c r="AF35" s="413"/>
      <c r="AG35" s="414"/>
      <c r="AH35" s="422">
        <v>2</v>
      </c>
      <c r="AI35"/>
      <c r="AJ35"/>
      <c r="AK35"/>
      <c r="AL35"/>
      <c r="AM35"/>
      <c r="AN35"/>
      <c r="AO35"/>
    </row>
    <row r="36" spans="1:41" ht="12.75">
      <c r="A36" s="407" t="s">
        <v>311</v>
      </c>
      <c r="B36" s="412">
        <v>1</v>
      </c>
      <c r="C36" s="413">
        <v>1</v>
      </c>
      <c r="D36" s="413"/>
      <c r="E36" s="413">
        <v>1</v>
      </c>
      <c r="F36" s="413"/>
      <c r="G36" s="413">
        <v>1</v>
      </c>
      <c r="H36" s="413"/>
      <c r="I36" s="413"/>
      <c r="J36" s="414"/>
      <c r="K36" s="412"/>
      <c r="L36" s="413"/>
      <c r="M36" s="413"/>
      <c r="N36" s="413">
        <v>1</v>
      </c>
      <c r="O36" s="413"/>
      <c r="P36" s="414"/>
      <c r="Q36" s="412">
        <v>1</v>
      </c>
      <c r="R36" s="413">
        <v>1</v>
      </c>
      <c r="S36" s="414"/>
      <c r="T36" s="412">
        <v>1</v>
      </c>
      <c r="U36" s="413">
        <v>1</v>
      </c>
      <c r="V36" s="413"/>
      <c r="W36" s="413">
        <v>1</v>
      </c>
      <c r="X36" s="413"/>
      <c r="Y36" s="414"/>
      <c r="Z36" s="412">
        <v>1</v>
      </c>
      <c r="AA36" s="413">
        <v>1</v>
      </c>
      <c r="AB36" s="413">
        <v>1</v>
      </c>
      <c r="AC36" s="413">
        <v>1</v>
      </c>
      <c r="AD36" s="414">
        <v>1</v>
      </c>
      <c r="AE36" s="412"/>
      <c r="AF36" s="413">
        <v>1</v>
      </c>
      <c r="AG36" s="414">
        <v>1</v>
      </c>
      <c r="AH36" s="422">
        <v>17</v>
      </c>
      <c r="AI36"/>
      <c r="AJ36"/>
      <c r="AK36"/>
      <c r="AL36"/>
      <c r="AM36"/>
      <c r="AN36"/>
      <c r="AO36"/>
    </row>
    <row r="37" spans="1:41" ht="12.75">
      <c r="A37" s="407" t="s">
        <v>372</v>
      </c>
      <c r="B37" s="412"/>
      <c r="C37" s="413">
        <v>1</v>
      </c>
      <c r="D37" s="413"/>
      <c r="E37" s="413">
        <v>1</v>
      </c>
      <c r="F37" s="413"/>
      <c r="G37" s="413"/>
      <c r="H37" s="413"/>
      <c r="I37" s="413"/>
      <c r="J37" s="414"/>
      <c r="K37" s="412"/>
      <c r="L37" s="413"/>
      <c r="M37" s="413"/>
      <c r="N37" s="413"/>
      <c r="O37" s="413"/>
      <c r="P37" s="414"/>
      <c r="Q37" s="412"/>
      <c r="R37" s="413"/>
      <c r="S37" s="414"/>
      <c r="T37" s="412">
        <v>1</v>
      </c>
      <c r="U37" s="413">
        <v>1</v>
      </c>
      <c r="V37" s="413"/>
      <c r="W37" s="413"/>
      <c r="X37" s="413"/>
      <c r="Y37" s="414"/>
      <c r="Z37" s="412"/>
      <c r="AA37" s="413"/>
      <c r="AB37" s="413">
        <v>1</v>
      </c>
      <c r="AC37" s="413">
        <v>1</v>
      </c>
      <c r="AD37" s="414"/>
      <c r="AE37" s="412">
        <v>1</v>
      </c>
      <c r="AF37" s="413"/>
      <c r="AG37" s="414"/>
      <c r="AH37" s="422">
        <v>7</v>
      </c>
      <c r="AI37"/>
      <c r="AJ37"/>
      <c r="AK37"/>
      <c r="AL37"/>
      <c r="AM37"/>
      <c r="AN37"/>
      <c r="AO37"/>
    </row>
    <row r="38" spans="1:41" ht="12.75">
      <c r="A38" s="408" t="s">
        <v>18</v>
      </c>
      <c r="B38" s="415">
        <v>1</v>
      </c>
      <c r="C38" s="416">
        <v>1</v>
      </c>
      <c r="D38" s="416"/>
      <c r="E38" s="416">
        <v>1</v>
      </c>
      <c r="F38" s="416"/>
      <c r="G38" s="416"/>
      <c r="H38" s="416"/>
      <c r="I38" s="416"/>
      <c r="J38" s="417"/>
      <c r="K38" s="415"/>
      <c r="L38" s="416"/>
      <c r="M38" s="416"/>
      <c r="N38" s="416"/>
      <c r="O38" s="416"/>
      <c r="P38" s="417"/>
      <c r="Q38" s="415"/>
      <c r="R38" s="416"/>
      <c r="S38" s="417"/>
      <c r="T38" s="415"/>
      <c r="U38" s="416"/>
      <c r="V38" s="416"/>
      <c r="W38" s="416"/>
      <c r="X38" s="416"/>
      <c r="Y38" s="417"/>
      <c r="Z38" s="415"/>
      <c r="AA38" s="416"/>
      <c r="AB38" s="416">
        <v>1</v>
      </c>
      <c r="AC38" s="416"/>
      <c r="AD38" s="417"/>
      <c r="AE38" s="415"/>
      <c r="AF38" s="416"/>
      <c r="AG38" s="417"/>
      <c r="AH38" s="423">
        <v>4</v>
      </c>
      <c r="AI38"/>
      <c r="AJ38"/>
      <c r="AK38"/>
      <c r="AL38"/>
      <c r="AM38"/>
      <c r="AN38"/>
      <c r="AO38"/>
    </row>
    <row r="39" spans="1:41" ht="12.75">
      <c r="A39" s="404" t="s">
        <v>437</v>
      </c>
      <c r="B39" s="418">
        <v>15</v>
      </c>
      <c r="C39" s="419">
        <v>13</v>
      </c>
      <c r="D39" s="419">
        <v>3</v>
      </c>
      <c r="E39" s="419">
        <v>16</v>
      </c>
      <c r="F39" s="419">
        <v>6</v>
      </c>
      <c r="G39" s="419">
        <v>13</v>
      </c>
      <c r="H39" s="419">
        <v>3</v>
      </c>
      <c r="I39" s="419">
        <v>1</v>
      </c>
      <c r="J39" s="420">
        <v>1</v>
      </c>
      <c r="K39" s="418">
        <v>1</v>
      </c>
      <c r="L39" s="419">
        <v>1</v>
      </c>
      <c r="M39" s="419">
        <v>4</v>
      </c>
      <c r="N39" s="419">
        <v>8</v>
      </c>
      <c r="O39" s="419">
        <v>2</v>
      </c>
      <c r="P39" s="420">
        <v>1</v>
      </c>
      <c r="Q39" s="418">
        <v>6</v>
      </c>
      <c r="R39" s="419">
        <v>12</v>
      </c>
      <c r="S39" s="420">
        <v>1</v>
      </c>
      <c r="T39" s="418">
        <v>8</v>
      </c>
      <c r="U39" s="419">
        <v>6</v>
      </c>
      <c r="V39" s="419">
        <v>1</v>
      </c>
      <c r="W39" s="419">
        <v>7</v>
      </c>
      <c r="X39" s="419">
        <v>3</v>
      </c>
      <c r="Y39" s="420">
        <v>1</v>
      </c>
      <c r="Z39" s="418">
        <v>9</v>
      </c>
      <c r="AA39" s="419">
        <v>13</v>
      </c>
      <c r="AB39" s="419">
        <v>28</v>
      </c>
      <c r="AC39" s="419">
        <v>24</v>
      </c>
      <c r="AD39" s="420">
        <v>19</v>
      </c>
      <c r="AE39" s="418">
        <v>1</v>
      </c>
      <c r="AF39" s="419">
        <v>15</v>
      </c>
      <c r="AG39" s="420">
        <v>19</v>
      </c>
      <c r="AH39" s="405">
        <v>261</v>
      </c>
      <c r="AI39"/>
      <c r="AJ39"/>
      <c r="AK39"/>
      <c r="AL39"/>
      <c r="AM39"/>
      <c r="AN39"/>
      <c r="AO39"/>
    </row>
  </sheetData>
  <conditionalFormatting sqref="B6:AG38">
    <cfRule type="cellIs" priority="1" dxfId="2" operator="greaterThan" stopIfTrue="1">
      <formula>0</formula>
    </cfRule>
  </conditionalFormatting>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H92"/>
  <sheetViews>
    <sheetView showGridLines="0" workbookViewId="0" topLeftCell="A1">
      <pane xSplit="3" ySplit="4" topLeftCell="D5" activePane="bottomRight" state="frozen"/>
      <selection pane="topLeft" activeCell="A1" sqref="A1"/>
      <selection pane="topRight" activeCell="D1" sqref="D1"/>
      <selection pane="bottomLeft" activeCell="A5" sqref="A5"/>
      <selection pane="bottomRight" activeCell="A2" sqref="A2"/>
    </sheetView>
  </sheetViews>
  <sheetFormatPr defaultColWidth="9.140625" defaultRowHeight="12.75"/>
  <cols>
    <col min="1" max="1" width="2.00390625" style="141" customWidth="1"/>
    <col min="2" max="2" width="10.28125" style="141" customWidth="1"/>
    <col min="3" max="3" width="5.140625" style="141" customWidth="1"/>
    <col min="4" max="5" width="9.140625" style="141" customWidth="1"/>
    <col min="6" max="6" width="7.421875" style="141" customWidth="1"/>
    <col min="7" max="12" width="9.140625" style="141" customWidth="1"/>
    <col min="13" max="13" width="10.421875" style="141" customWidth="1"/>
    <col min="14" max="15" width="9.140625" style="141" customWidth="1"/>
    <col min="16" max="16" width="7.421875" style="141" customWidth="1"/>
    <col min="17" max="17" width="9.140625" style="141" customWidth="1"/>
    <col min="18" max="18" width="9.00390625" style="141" customWidth="1"/>
    <col min="19" max="16384" width="9.140625" style="141" customWidth="1"/>
  </cols>
  <sheetData>
    <row r="1" spans="1:11" ht="15.75">
      <c r="A1" s="434" t="s">
        <v>0</v>
      </c>
      <c r="B1" s="434"/>
      <c r="C1" s="434"/>
      <c r="D1" s="434"/>
      <c r="E1" s="434"/>
      <c r="F1" s="434"/>
      <c r="G1" s="434"/>
      <c r="H1" s="434"/>
      <c r="I1" s="434"/>
      <c r="J1" s="434"/>
      <c r="K1" s="434"/>
    </row>
    <row r="2" ht="6" customHeight="1" thickBot="1"/>
    <row r="3" spans="4:17" ht="24.75" customHeight="1" thickBot="1">
      <c r="D3" s="432" t="s">
        <v>46</v>
      </c>
      <c r="E3" s="435"/>
      <c r="F3" s="433"/>
      <c r="G3" s="432" t="s">
        <v>47</v>
      </c>
      <c r="H3" s="435"/>
      <c r="I3" s="433"/>
      <c r="J3" s="432" t="s">
        <v>48</v>
      </c>
      <c r="K3" s="435"/>
      <c r="L3" s="433"/>
      <c r="M3" s="432" t="s">
        <v>49</v>
      </c>
      <c r="N3" s="435"/>
      <c r="O3" s="433"/>
      <c r="P3" s="432" t="s">
        <v>50</v>
      </c>
      <c r="Q3" s="433"/>
    </row>
    <row r="4" spans="2:17" ht="33.75">
      <c r="B4" s="158" t="s">
        <v>44</v>
      </c>
      <c r="C4" s="158" t="s">
        <v>363</v>
      </c>
      <c r="D4" s="159" t="s">
        <v>51</v>
      </c>
      <c r="E4" s="160" t="s">
        <v>53</v>
      </c>
      <c r="F4" s="161" t="s">
        <v>52</v>
      </c>
      <c r="G4" s="159" t="s">
        <v>51</v>
      </c>
      <c r="H4" s="160" t="s">
        <v>53</v>
      </c>
      <c r="I4" s="161" t="s">
        <v>54</v>
      </c>
      <c r="J4" s="159" t="s">
        <v>51</v>
      </c>
      <c r="K4" s="160" t="s">
        <v>53</v>
      </c>
      <c r="L4" s="161" t="s">
        <v>55</v>
      </c>
      <c r="M4" s="159" t="s">
        <v>51</v>
      </c>
      <c r="N4" s="160" t="s">
        <v>56</v>
      </c>
      <c r="O4" s="161" t="s">
        <v>57</v>
      </c>
      <c r="P4" s="180"/>
      <c r="Q4" s="31" t="s">
        <v>58</v>
      </c>
    </row>
    <row r="5" spans="2:18" s="1" customFormat="1" ht="12.75">
      <c r="B5" s="70" t="s">
        <v>45</v>
      </c>
      <c r="C5" s="70">
        <v>2004</v>
      </c>
      <c r="D5" s="148">
        <v>30000</v>
      </c>
      <c r="E5" s="135">
        <v>14643</v>
      </c>
      <c r="F5" s="149">
        <f>E5*100/D5</f>
        <v>48.81</v>
      </c>
      <c r="G5" s="148"/>
      <c r="H5" s="135"/>
      <c r="I5" s="149"/>
      <c r="J5" s="173">
        <v>3600</v>
      </c>
      <c r="K5" s="174">
        <v>836</v>
      </c>
      <c r="L5" s="149">
        <f>K5*100/J5</f>
        <v>23.22222222222222</v>
      </c>
      <c r="M5" s="176" t="s">
        <v>1</v>
      </c>
      <c r="N5" s="174">
        <v>433</v>
      </c>
      <c r="O5" s="149"/>
      <c r="P5" s="173">
        <v>536</v>
      </c>
      <c r="Q5" s="181"/>
      <c r="R5" s="141"/>
    </row>
    <row r="6" spans="2:18" s="1" customFormat="1" ht="12.75">
      <c r="B6" s="70" t="s">
        <v>60</v>
      </c>
      <c r="C6" s="70">
        <v>2004</v>
      </c>
      <c r="D6" s="148">
        <v>30000</v>
      </c>
      <c r="E6" s="135">
        <v>1996</v>
      </c>
      <c r="F6" s="149">
        <f>E6*100/D6</f>
        <v>6.653333333333333</v>
      </c>
      <c r="G6" s="148">
        <v>20000</v>
      </c>
      <c r="H6" s="135">
        <v>338</v>
      </c>
      <c r="I6" s="149">
        <f aca="true" t="shared" si="0" ref="I6:I14">H6*100/G6</f>
        <v>1.69</v>
      </c>
      <c r="J6" s="173">
        <v>2500</v>
      </c>
      <c r="K6" s="174">
        <v>108</v>
      </c>
      <c r="L6" s="149">
        <f>K6*100/J6</f>
        <v>4.32</v>
      </c>
      <c r="M6" s="173">
        <v>2500</v>
      </c>
      <c r="N6" s="174">
        <v>108</v>
      </c>
      <c r="O6" s="163">
        <f>N6*100/M6</f>
        <v>4.32</v>
      </c>
      <c r="P6" s="173">
        <v>57</v>
      </c>
      <c r="Q6" s="182">
        <f>+P6/M6%</f>
        <v>2.28</v>
      </c>
      <c r="R6" s="141"/>
    </row>
    <row r="7" spans="2:18" s="1" customFormat="1" ht="12.75">
      <c r="B7" s="70" t="s">
        <v>139</v>
      </c>
      <c r="C7" s="70">
        <v>2004</v>
      </c>
      <c r="D7" s="34">
        <v>15000</v>
      </c>
      <c r="E7" s="136">
        <v>1839</v>
      </c>
      <c r="F7" s="149">
        <f>E7*100/D7</f>
        <v>12.26</v>
      </c>
      <c r="G7" s="148">
        <v>3000</v>
      </c>
      <c r="H7" s="135">
        <v>89</v>
      </c>
      <c r="I7" s="149">
        <f t="shared" si="0"/>
        <v>2.966666666666667</v>
      </c>
      <c r="J7" s="152">
        <v>456</v>
      </c>
      <c r="K7" s="140">
        <v>391</v>
      </c>
      <c r="L7" s="149">
        <f>K7*100/J7</f>
        <v>85.74561403508773</v>
      </c>
      <c r="M7" s="173">
        <v>415</v>
      </c>
      <c r="N7" s="174">
        <v>51</v>
      </c>
      <c r="O7" s="163">
        <f>N7*100/M7</f>
        <v>12.289156626506024</v>
      </c>
      <c r="P7" s="173">
        <v>231</v>
      </c>
      <c r="Q7" s="182">
        <f>+P7/M7%</f>
        <v>55.662650602409634</v>
      </c>
      <c r="R7" s="141"/>
    </row>
    <row r="8" spans="2:18" s="1" customFormat="1" ht="12.75">
      <c r="B8" s="70" t="s">
        <v>3</v>
      </c>
      <c r="C8" s="70">
        <v>2004</v>
      </c>
      <c r="D8" s="34">
        <v>25000</v>
      </c>
      <c r="E8" s="136">
        <v>20000</v>
      </c>
      <c r="F8" s="149">
        <f>E8*100/D8</f>
        <v>80</v>
      </c>
      <c r="G8" s="148"/>
      <c r="H8" s="135"/>
      <c r="I8" s="149"/>
      <c r="J8" s="152"/>
      <c r="K8" s="140"/>
      <c r="L8" s="149"/>
      <c r="M8" s="173"/>
      <c r="N8" s="174">
        <v>400</v>
      </c>
      <c r="O8" s="163"/>
      <c r="P8" s="173">
        <v>2600</v>
      </c>
      <c r="Q8" s="182"/>
      <c r="R8" s="141"/>
    </row>
    <row r="9" spans="2:18" s="1" customFormat="1" ht="12.75">
      <c r="B9" s="70" t="s">
        <v>59</v>
      </c>
      <c r="C9" s="70">
        <v>2004</v>
      </c>
      <c r="D9" s="34">
        <v>950000</v>
      </c>
      <c r="E9" s="137">
        <v>722300</v>
      </c>
      <c r="F9" s="149">
        <f aca="true" t="shared" si="1" ref="F9:F28">E9*100/D9</f>
        <v>76.03157894736842</v>
      </c>
      <c r="G9" s="148">
        <v>3727</v>
      </c>
      <c r="H9" s="135">
        <v>3703</v>
      </c>
      <c r="I9" s="149">
        <f t="shared" si="0"/>
        <v>99.35605044271531</v>
      </c>
      <c r="J9" s="152">
        <v>3319</v>
      </c>
      <c r="K9" s="140">
        <v>1390</v>
      </c>
      <c r="L9" s="149">
        <f>K9*100/J9</f>
        <v>41.88008436275987</v>
      </c>
      <c r="M9" s="173">
        <v>2253</v>
      </c>
      <c r="N9" s="174">
        <v>53</v>
      </c>
      <c r="O9" s="163">
        <f>N9*100/M9</f>
        <v>2.3524189968930314</v>
      </c>
      <c r="P9" s="173"/>
      <c r="Q9" s="182"/>
      <c r="R9" s="141"/>
    </row>
    <row r="10" spans="2:18" s="1" customFormat="1" ht="12.75">
      <c r="B10" s="70" t="s">
        <v>374</v>
      </c>
      <c r="C10" s="70">
        <v>2004</v>
      </c>
      <c r="D10" s="34">
        <v>100000</v>
      </c>
      <c r="E10" s="137">
        <v>14312</v>
      </c>
      <c r="F10" s="149">
        <f t="shared" si="1"/>
        <v>14.312</v>
      </c>
      <c r="G10" s="148">
        <v>10018</v>
      </c>
      <c r="H10" s="135">
        <v>2860</v>
      </c>
      <c r="I10" s="149">
        <f t="shared" si="0"/>
        <v>28.548612497504493</v>
      </c>
      <c r="J10" s="152">
        <v>6011</v>
      </c>
      <c r="K10" s="140">
        <v>873</v>
      </c>
      <c r="L10" s="149">
        <f>K10*100/J10</f>
        <v>14.5233738146731</v>
      </c>
      <c r="M10" s="173">
        <v>3006</v>
      </c>
      <c r="N10" s="174">
        <v>983</v>
      </c>
      <c r="O10" s="163">
        <f>N10*100/M10</f>
        <v>32.70126413838989</v>
      </c>
      <c r="P10" s="173">
        <v>1264</v>
      </c>
      <c r="Q10" s="182">
        <f>+P10/M10%</f>
        <v>42.049234863606124</v>
      </c>
      <c r="R10" s="141"/>
    </row>
    <row r="11" spans="2:18" s="1" customFormat="1" ht="12.75">
      <c r="B11" s="70" t="s">
        <v>168</v>
      </c>
      <c r="C11" s="70">
        <v>2004</v>
      </c>
      <c r="D11" s="34">
        <v>15000</v>
      </c>
      <c r="E11" s="136">
        <v>3195</v>
      </c>
      <c r="F11" s="149">
        <f t="shared" si="1"/>
        <v>21.3</v>
      </c>
      <c r="G11" s="148">
        <v>1646</v>
      </c>
      <c r="H11" s="135">
        <v>659</v>
      </c>
      <c r="I11" s="149">
        <f t="shared" si="0"/>
        <v>40.036452004860266</v>
      </c>
      <c r="J11" s="176" t="s">
        <v>219</v>
      </c>
      <c r="K11" s="140">
        <v>78</v>
      </c>
      <c r="L11" s="149"/>
      <c r="M11" s="176" t="s">
        <v>219</v>
      </c>
      <c r="N11" s="174">
        <v>1</v>
      </c>
      <c r="O11" s="149"/>
      <c r="P11" s="173"/>
      <c r="Q11" s="182"/>
      <c r="R11" s="141"/>
    </row>
    <row r="12" spans="2:18" s="1" customFormat="1" ht="12.75">
      <c r="B12" s="70" t="s">
        <v>265</v>
      </c>
      <c r="C12" s="70">
        <v>2004</v>
      </c>
      <c r="D12" s="34">
        <v>300</v>
      </c>
      <c r="E12" s="136">
        <v>4</v>
      </c>
      <c r="F12" s="149">
        <f t="shared" si="1"/>
        <v>1.3333333333333333</v>
      </c>
      <c r="G12" s="148">
        <v>4</v>
      </c>
      <c r="H12" s="135">
        <v>1</v>
      </c>
      <c r="I12" s="149">
        <f t="shared" si="0"/>
        <v>25</v>
      </c>
      <c r="J12" s="173">
        <v>4</v>
      </c>
      <c r="K12" s="174">
        <v>1</v>
      </c>
      <c r="L12" s="149">
        <f>K12*100/J12</f>
        <v>25</v>
      </c>
      <c r="M12" s="173">
        <v>4</v>
      </c>
      <c r="N12" s="174">
        <v>1</v>
      </c>
      <c r="O12" s="163">
        <f>N12*100/M12</f>
        <v>25</v>
      </c>
      <c r="P12" s="173">
        <v>0</v>
      </c>
      <c r="Q12" s="182">
        <f>+P12/M12%</f>
        <v>0</v>
      </c>
      <c r="R12" s="141"/>
    </row>
    <row r="13" spans="2:18" s="1" customFormat="1" ht="12.75">
      <c r="B13" s="70" t="s">
        <v>445</v>
      </c>
      <c r="C13" s="70">
        <v>2004</v>
      </c>
      <c r="D13" s="34">
        <v>30000</v>
      </c>
      <c r="E13" s="136">
        <v>1666</v>
      </c>
      <c r="F13" s="149">
        <f t="shared" si="1"/>
        <v>5.553333333333334</v>
      </c>
      <c r="G13" s="148">
        <v>700</v>
      </c>
      <c r="H13" s="135">
        <v>500</v>
      </c>
      <c r="I13" s="149">
        <f t="shared" si="0"/>
        <v>71.42857142857143</v>
      </c>
      <c r="J13" s="152">
        <v>300</v>
      </c>
      <c r="K13" s="140">
        <v>200</v>
      </c>
      <c r="L13" s="149">
        <f>K13*100/J13</f>
        <v>66.66666666666667</v>
      </c>
      <c r="M13" s="173">
        <v>150</v>
      </c>
      <c r="N13" s="174">
        <v>50</v>
      </c>
      <c r="O13" s="163">
        <f>N13*100/M13</f>
        <v>33.333333333333336</v>
      </c>
      <c r="P13" s="173">
        <v>100</v>
      </c>
      <c r="Q13" s="182">
        <f>+P13/M13%</f>
        <v>66.66666666666667</v>
      </c>
      <c r="R13" s="141"/>
    </row>
    <row r="14" spans="2:18" s="1" customFormat="1" ht="12.75">
      <c r="B14" s="70" t="s">
        <v>208</v>
      </c>
      <c r="C14" s="70">
        <v>2004</v>
      </c>
      <c r="D14" s="34">
        <v>55000</v>
      </c>
      <c r="E14" s="136">
        <v>17795</v>
      </c>
      <c r="F14" s="149">
        <f t="shared" si="1"/>
        <v>32.35454545454545</v>
      </c>
      <c r="G14" s="148">
        <v>31000</v>
      </c>
      <c r="H14" s="135">
        <v>9317</v>
      </c>
      <c r="I14" s="149">
        <f t="shared" si="0"/>
        <v>30.05483870967742</v>
      </c>
      <c r="J14" s="173"/>
      <c r="K14" s="140">
        <v>7815</v>
      </c>
      <c r="L14" s="149"/>
      <c r="M14" s="173"/>
      <c r="N14" s="174"/>
      <c r="O14" s="149"/>
      <c r="P14" s="173">
        <v>9436</v>
      </c>
      <c r="Q14" s="182"/>
      <c r="R14" s="141"/>
    </row>
    <row r="15" spans="2:17" s="1" customFormat="1" ht="11.25">
      <c r="B15" s="70" t="s">
        <v>223</v>
      </c>
      <c r="C15" s="70">
        <v>2004</v>
      </c>
      <c r="D15" s="148">
        <v>2140</v>
      </c>
      <c r="E15" s="136"/>
      <c r="F15" s="149"/>
      <c r="G15" s="148">
        <v>130</v>
      </c>
      <c r="H15" s="135"/>
      <c r="I15" s="162"/>
      <c r="J15" s="173">
        <v>45</v>
      </c>
      <c r="K15" s="140"/>
      <c r="L15" s="162"/>
      <c r="M15" s="173">
        <v>36</v>
      </c>
      <c r="N15" s="174"/>
      <c r="O15" s="162"/>
      <c r="P15" s="173"/>
      <c r="Q15" s="162"/>
    </row>
    <row r="16" spans="2:17" s="1" customFormat="1" ht="11.25">
      <c r="B16" s="70" t="s">
        <v>240</v>
      </c>
      <c r="C16" s="70">
        <v>2004</v>
      </c>
      <c r="D16" s="150" t="s">
        <v>1</v>
      </c>
      <c r="E16" s="140">
        <v>3459</v>
      </c>
      <c r="F16" s="151"/>
      <c r="G16" s="166" t="s">
        <v>1</v>
      </c>
      <c r="H16" s="167" t="s">
        <v>1</v>
      </c>
      <c r="I16" s="48"/>
      <c r="J16" s="152"/>
      <c r="K16" s="140">
        <v>631</v>
      </c>
      <c r="L16" s="48"/>
      <c r="M16" s="176" t="s">
        <v>1</v>
      </c>
      <c r="N16" s="140">
        <v>99</v>
      </c>
      <c r="O16" s="48"/>
      <c r="P16" s="173">
        <v>559</v>
      </c>
      <c r="Q16" s="48"/>
    </row>
    <row r="17" spans="2:17" s="1" customFormat="1" ht="11.25">
      <c r="B17" s="70" t="s">
        <v>264</v>
      </c>
      <c r="C17" s="70">
        <v>2004</v>
      </c>
      <c r="D17" s="152">
        <v>13000</v>
      </c>
      <c r="E17" s="140">
        <v>9752</v>
      </c>
      <c r="F17" s="153">
        <f t="shared" si="1"/>
        <v>75.01538461538462</v>
      </c>
      <c r="G17" s="152">
        <v>500</v>
      </c>
      <c r="H17" s="140">
        <v>122</v>
      </c>
      <c r="I17" s="149">
        <f aca="true" t="shared" si="2" ref="I17:I22">H17*100/G17</f>
        <v>24.4</v>
      </c>
      <c r="J17" s="152">
        <v>200</v>
      </c>
      <c r="K17" s="140">
        <v>30</v>
      </c>
      <c r="L17" s="149">
        <f>K17*100/J17</f>
        <v>15</v>
      </c>
      <c r="M17" s="152">
        <v>400</v>
      </c>
      <c r="N17" s="140">
        <v>90</v>
      </c>
      <c r="O17" s="163">
        <f>N17*100/M17</f>
        <v>22.5</v>
      </c>
      <c r="P17" s="152">
        <v>233</v>
      </c>
      <c r="Q17" s="182">
        <f>+P17/M17%</f>
        <v>58.25</v>
      </c>
    </row>
    <row r="18" spans="2:17" s="1" customFormat="1" ht="11.25">
      <c r="B18" s="70" t="s">
        <v>361</v>
      </c>
      <c r="C18" s="70">
        <v>2004</v>
      </c>
      <c r="D18" s="152">
        <v>700000</v>
      </c>
      <c r="E18" s="140">
        <v>424000</v>
      </c>
      <c r="F18" s="153">
        <f t="shared" si="1"/>
        <v>60.57142857142857</v>
      </c>
      <c r="G18" s="152">
        <v>560000</v>
      </c>
      <c r="H18" s="140">
        <v>190000</v>
      </c>
      <c r="I18" s="149"/>
      <c r="J18" s="152">
        <v>300000</v>
      </c>
      <c r="K18" s="140">
        <v>59000</v>
      </c>
      <c r="L18" s="149">
        <f>K18*100/J18</f>
        <v>19.666666666666668</v>
      </c>
      <c r="M18" s="152">
        <v>80000</v>
      </c>
      <c r="N18" s="140">
        <v>1700</v>
      </c>
      <c r="O18" s="163">
        <f>N18*100/M18</f>
        <v>2.125</v>
      </c>
      <c r="P18" s="152">
        <v>19000</v>
      </c>
      <c r="Q18" s="182">
        <f>+P18/M18%</f>
        <v>23.75</v>
      </c>
    </row>
    <row r="19" spans="2:17" s="1" customFormat="1" ht="11.25">
      <c r="B19" s="33" t="s">
        <v>373</v>
      </c>
      <c r="C19" s="70">
        <v>2004</v>
      </c>
      <c r="D19" s="154" t="s">
        <v>294</v>
      </c>
      <c r="E19" s="142">
        <v>9675</v>
      </c>
      <c r="F19" s="153"/>
      <c r="G19" s="154">
        <v>4683</v>
      </c>
      <c r="H19" s="142">
        <v>1150</v>
      </c>
      <c r="I19" s="149">
        <f t="shared" si="2"/>
        <v>24.556907964979715</v>
      </c>
      <c r="J19" s="154">
        <v>1000</v>
      </c>
      <c r="K19" s="142">
        <v>804</v>
      </c>
      <c r="L19" s="149">
        <f>K19*100/J19</f>
        <v>80.4</v>
      </c>
      <c r="M19" s="176" t="s">
        <v>295</v>
      </c>
      <c r="N19" s="140">
        <v>741</v>
      </c>
      <c r="O19" s="48"/>
      <c r="P19" s="152">
        <v>163</v>
      </c>
      <c r="Q19" s="48"/>
    </row>
    <row r="20" spans="2:17" s="1" customFormat="1" ht="11.25">
      <c r="B20" s="70" t="s">
        <v>445</v>
      </c>
      <c r="C20" s="70">
        <v>2004</v>
      </c>
      <c r="D20" s="152">
        <v>30000</v>
      </c>
      <c r="E20" s="140">
        <v>1666</v>
      </c>
      <c r="F20" s="153">
        <f t="shared" si="1"/>
        <v>5.553333333333334</v>
      </c>
      <c r="G20" s="152">
        <v>700</v>
      </c>
      <c r="H20" s="140">
        <v>500</v>
      </c>
      <c r="I20" s="149">
        <f t="shared" si="2"/>
        <v>71.42857142857143</v>
      </c>
      <c r="J20" s="152">
        <v>300</v>
      </c>
      <c r="K20" s="140">
        <v>200</v>
      </c>
      <c r="L20" s="149">
        <f>K20*100/J20</f>
        <v>66.66666666666667</v>
      </c>
      <c r="M20" s="152">
        <v>150</v>
      </c>
      <c r="N20" s="140">
        <v>50</v>
      </c>
      <c r="O20" s="163">
        <f>N20*100/M20</f>
        <v>33.333333333333336</v>
      </c>
      <c r="P20" s="152">
        <v>100</v>
      </c>
      <c r="Q20" s="182">
        <f aca="true" t="shared" si="3" ref="Q20:Q26">+P20/M20%</f>
        <v>66.66666666666667</v>
      </c>
    </row>
    <row r="21" spans="2:17" s="1" customFormat="1" ht="11.25">
      <c r="B21" s="33" t="s">
        <v>309</v>
      </c>
      <c r="C21" s="70">
        <v>2004</v>
      </c>
      <c r="D21" s="152">
        <v>33595</v>
      </c>
      <c r="E21" s="140">
        <v>15126</v>
      </c>
      <c r="F21" s="153">
        <f t="shared" si="1"/>
        <v>45.02455722577765</v>
      </c>
      <c r="G21" s="152">
        <v>283</v>
      </c>
      <c r="H21" s="140"/>
      <c r="I21" s="48"/>
      <c r="J21" s="152">
        <v>66</v>
      </c>
      <c r="K21" s="140"/>
      <c r="L21" s="48"/>
      <c r="M21" s="152">
        <v>139</v>
      </c>
      <c r="N21" s="140"/>
      <c r="O21" s="48"/>
      <c r="P21" s="152">
        <v>288</v>
      </c>
      <c r="Q21" s="182">
        <f t="shared" si="3"/>
        <v>207.19424460431657</v>
      </c>
    </row>
    <row r="22" spans="2:17" s="1" customFormat="1" ht="11.25">
      <c r="B22" s="33" t="s">
        <v>311</v>
      </c>
      <c r="C22" s="70">
        <v>2004</v>
      </c>
      <c r="D22" s="152">
        <v>30000</v>
      </c>
      <c r="E22" s="140">
        <v>8000</v>
      </c>
      <c r="F22" s="153">
        <f t="shared" si="1"/>
        <v>26.666666666666668</v>
      </c>
      <c r="G22" s="152">
        <v>30000</v>
      </c>
      <c r="H22" s="140">
        <v>3500</v>
      </c>
      <c r="I22" s="149">
        <f t="shared" si="2"/>
        <v>11.666666666666666</v>
      </c>
      <c r="J22" s="152">
        <v>12000</v>
      </c>
      <c r="K22" s="140">
        <v>2500</v>
      </c>
      <c r="L22" s="149">
        <f>K22*100/J22</f>
        <v>20.833333333333332</v>
      </c>
      <c r="M22" s="152">
        <v>8000</v>
      </c>
      <c r="N22" s="140">
        <v>500</v>
      </c>
      <c r="O22" s="55">
        <f>N22*100/M22</f>
        <v>6.25</v>
      </c>
      <c r="P22" s="152">
        <v>1200</v>
      </c>
      <c r="Q22" s="182">
        <f t="shared" si="3"/>
        <v>15</v>
      </c>
    </row>
    <row r="23" spans="2:17" s="1" customFormat="1" ht="11.25">
      <c r="B23" s="33" t="s">
        <v>329</v>
      </c>
      <c r="C23" s="70">
        <v>2004</v>
      </c>
      <c r="D23" s="152">
        <v>1818</v>
      </c>
      <c r="E23" s="140"/>
      <c r="F23" s="153"/>
      <c r="G23" s="152">
        <v>137</v>
      </c>
      <c r="H23" s="140"/>
      <c r="I23" s="48"/>
      <c r="J23" s="152">
        <v>1</v>
      </c>
      <c r="K23" s="140"/>
      <c r="L23" s="48"/>
      <c r="M23" s="152">
        <v>12</v>
      </c>
      <c r="N23" s="140"/>
      <c r="O23" s="55"/>
      <c r="P23" s="152">
        <v>194</v>
      </c>
      <c r="Q23" s="182">
        <f t="shared" si="3"/>
        <v>1616.6666666666667</v>
      </c>
    </row>
    <row r="24" spans="2:17" s="1" customFormat="1" ht="11.25">
      <c r="B24" s="33" t="s">
        <v>341</v>
      </c>
      <c r="C24" s="70">
        <v>2004</v>
      </c>
      <c r="D24" s="152"/>
      <c r="E24" s="140">
        <v>354</v>
      </c>
      <c r="F24" s="153"/>
      <c r="G24" s="152"/>
      <c r="H24" s="140">
        <v>231</v>
      </c>
      <c r="I24" s="48"/>
      <c r="J24" s="152">
        <v>75</v>
      </c>
      <c r="K24" s="140">
        <v>53</v>
      </c>
      <c r="L24" s="149">
        <f>K24*100/J24</f>
        <v>70.66666666666667</v>
      </c>
      <c r="M24" s="152">
        <v>305</v>
      </c>
      <c r="N24" s="140"/>
      <c r="O24" s="55"/>
      <c r="P24" s="152">
        <v>7</v>
      </c>
      <c r="Q24" s="182">
        <f t="shared" si="3"/>
        <v>2.295081967213115</v>
      </c>
    </row>
    <row r="25" spans="2:17" s="1" customFormat="1" ht="11.25">
      <c r="B25" s="33" t="s">
        <v>60</v>
      </c>
      <c r="C25" s="33">
        <v>2002</v>
      </c>
      <c r="D25" s="152">
        <v>30000</v>
      </c>
      <c r="E25" s="140">
        <v>1870</v>
      </c>
      <c r="F25" s="153">
        <f t="shared" si="1"/>
        <v>6.233333333333333</v>
      </c>
      <c r="G25" s="152">
        <v>20000</v>
      </c>
      <c r="H25" s="140">
        <v>255</v>
      </c>
      <c r="I25" s="163">
        <f>H25*100/G25</f>
        <v>1.275</v>
      </c>
      <c r="J25" s="152">
        <v>2500</v>
      </c>
      <c r="K25" s="140">
        <v>98</v>
      </c>
      <c r="L25" s="163">
        <f>K25*100/J25</f>
        <v>3.92</v>
      </c>
      <c r="M25" s="152">
        <v>2500</v>
      </c>
      <c r="N25" s="140">
        <v>56</v>
      </c>
      <c r="O25" s="55">
        <f>N25*100/M25</f>
        <v>2.24</v>
      </c>
      <c r="P25" s="152">
        <v>70</v>
      </c>
      <c r="Q25" s="182">
        <f t="shared" si="3"/>
        <v>2.8</v>
      </c>
    </row>
    <row r="26" spans="2:17" s="1" customFormat="1" ht="11.25">
      <c r="B26" s="33" t="s">
        <v>2</v>
      </c>
      <c r="C26" s="33">
        <v>2002</v>
      </c>
      <c r="D26" s="152">
        <v>76200</v>
      </c>
      <c r="E26" s="140">
        <v>25344</v>
      </c>
      <c r="F26" s="153">
        <f t="shared" si="1"/>
        <v>33.25984251968504</v>
      </c>
      <c r="G26" s="152">
        <v>76200</v>
      </c>
      <c r="H26" s="140">
        <v>16688</v>
      </c>
      <c r="I26" s="163">
        <f>H26*100/G26</f>
        <v>21.900262467191602</v>
      </c>
      <c r="J26" s="152">
        <v>23000</v>
      </c>
      <c r="K26" s="140">
        <v>3752</v>
      </c>
      <c r="L26" s="163">
        <f>K26*100/J26</f>
        <v>16.31304347826087</v>
      </c>
      <c r="M26" s="152">
        <v>10750</v>
      </c>
      <c r="N26" s="140">
        <v>1109</v>
      </c>
      <c r="O26" s="55">
        <f>N26*100/M26</f>
        <v>10.316279069767441</v>
      </c>
      <c r="P26" s="152">
        <v>135</v>
      </c>
      <c r="Q26" s="182">
        <f t="shared" si="3"/>
        <v>1.255813953488372</v>
      </c>
    </row>
    <row r="27" spans="2:17" s="1" customFormat="1" ht="11.25">
      <c r="B27" s="33" t="s">
        <v>329</v>
      </c>
      <c r="C27" s="33">
        <v>2002</v>
      </c>
      <c r="D27" s="152">
        <v>6812</v>
      </c>
      <c r="E27" s="140">
        <v>1138</v>
      </c>
      <c r="F27" s="153">
        <f t="shared" si="1"/>
        <v>16.705813270698766</v>
      </c>
      <c r="G27" s="34">
        <v>58</v>
      </c>
      <c r="H27" s="167" t="s">
        <v>1</v>
      </c>
      <c r="I27" s="163"/>
      <c r="J27" s="176" t="s">
        <v>1</v>
      </c>
      <c r="K27" s="177" t="s">
        <v>1</v>
      </c>
      <c r="L27" s="163"/>
      <c r="M27" s="176" t="s">
        <v>1</v>
      </c>
      <c r="N27" s="177" t="s">
        <v>1</v>
      </c>
      <c r="O27" s="55"/>
      <c r="P27" s="176" t="s">
        <v>1</v>
      </c>
      <c r="Q27" s="48"/>
    </row>
    <row r="28" spans="2:17" s="1" customFormat="1" ht="11.25">
      <c r="B28" s="33" t="s">
        <v>373</v>
      </c>
      <c r="C28" s="33">
        <v>2002</v>
      </c>
      <c r="D28" s="152">
        <v>4978</v>
      </c>
      <c r="E28" s="140">
        <v>1253</v>
      </c>
      <c r="F28" s="153">
        <f t="shared" si="1"/>
        <v>25.17075130574528</v>
      </c>
      <c r="G28" s="152"/>
      <c r="H28" s="140">
        <v>159</v>
      </c>
      <c r="I28" s="163"/>
      <c r="J28" s="152"/>
      <c r="K28" s="140">
        <v>13</v>
      </c>
      <c r="L28" s="163"/>
      <c r="M28" s="176" t="s">
        <v>1</v>
      </c>
      <c r="N28" s="140">
        <v>321</v>
      </c>
      <c r="O28" s="55"/>
      <c r="P28" s="152">
        <v>87</v>
      </c>
      <c r="Q28" s="48"/>
    </row>
    <row r="29" spans="2:17" s="1" customFormat="1" ht="11.25">
      <c r="B29" s="33" t="s">
        <v>208</v>
      </c>
      <c r="C29" s="33">
        <v>2002</v>
      </c>
      <c r="D29" s="152">
        <v>30000</v>
      </c>
      <c r="E29" s="140">
        <v>5810</v>
      </c>
      <c r="F29" s="95">
        <f>E29*100/D29</f>
        <v>19.366666666666667</v>
      </c>
      <c r="G29" s="152">
        <v>14000</v>
      </c>
      <c r="H29" s="140">
        <v>7213</v>
      </c>
      <c r="I29" s="163">
        <f>H29*100/G29</f>
        <v>51.52142857142857</v>
      </c>
      <c r="J29" s="152"/>
      <c r="K29" s="140"/>
      <c r="L29" s="163"/>
      <c r="M29" s="152"/>
      <c r="N29" s="140"/>
      <c r="O29" s="55"/>
      <c r="P29" s="152">
        <v>6794</v>
      </c>
      <c r="Q29" s="48"/>
    </row>
    <row r="30" spans="2:17" s="1" customFormat="1" ht="11.25">
      <c r="B30" s="33" t="s">
        <v>3</v>
      </c>
      <c r="C30" s="33">
        <v>2002</v>
      </c>
      <c r="D30" s="34">
        <v>25000</v>
      </c>
      <c r="E30" s="136">
        <v>20000</v>
      </c>
      <c r="F30" s="95">
        <f>E30*100/D30</f>
        <v>80</v>
      </c>
      <c r="G30" s="152"/>
      <c r="H30" s="140"/>
      <c r="I30" s="163"/>
      <c r="J30" s="152"/>
      <c r="K30" s="140"/>
      <c r="L30" s="163"/>
      <c r="M30" s="152"/>
      <c r="N30" s="140">
        <v>450</v>
      </c>
      <c r="O30" s="55"/>
      <c r="P30" s="152">
        <v>2000</v>
      </c>
      <c r="Q30" s="48"/>
    </row>
    <row r="31" spans="2:17" s="1" customFormat="1" ht="11.25">
      <c r="B31" s="33" t="s">
        <v>59</v>
      </c>
      <c r="C31" s="33">
        <v>2002</v>
      </c>
      <c r="D31" s="34">
        <v>900000</v>
      </c>
      <c r="E31" s="136">
        <v>3619</v>
      </c>
      <c r="F31" s="107">
        <f>E31*100/D31</f>
        <v>0.4021111111111111</v>
      </c>
      <c r="G31" s="152">
        <v>3619</v>
      </c>
      <c r="H31" s="140">
        <v>3276</v>
      </c>
      <c r="I31" s="163">
        <f>H31*100/G31</f>
        <v>90.52224371373308</v>
      </c>
      <c r="J31" s="152">
        <v>1482</v>
      </c>
      <c r="K31" s="140">
        <v>1139</v>
      </c>
      <c r="L31" s="163">
        <f>K31*100/J31</f>
        <v>76.85560053981106</v>
      </c>
      <c r="M31" s="152">
        <v>3276</v>
      </c>
      <c r="N31" s="140">
        <v>1482</v>
      </c>
      <c r="O31" s="55">
        <f>N31*100/M31</f>
        <v>45.23809523809524</v>
      </c>
      <c r="P31" s="152">
        <v>1794</v>
      </c>
      <c r="Q31" s="182">
        <f>+P31/M31%</f>
        <v>54.761904761904766</v>
      </c>
    </row>
    <row r="32" spans="2:17" s="1" customFormat="1" ht="11.25">
      <c r="B32" s="33" t="s">
        <v>45</v>
      </c>
      <c r="C32" s="33">
        <v>2002</v>
      </c>
      <c r="D32" s="34">
        <v>30000</v>
      </c>
      <c r="E32" s="136">
        <v>14334</v>
      </c>
      <c r="F32" s="95">
        <f>E32*100/D32</f>
        <v>47.78</v>
      </c>
      <c r="G32" s="152"/>
      <c r="H32" s="140"/>
      <c r="I32" s="163"/>
      <c r="J32" s="152"/>
      <c r="K32" s="140">
        <v>230</v>
      </c>
      <c r="L32" s="163"/>
      <c r="M32" s="152"/>
      <c r="N32" s="140">
        <v>112</v>
      </c>
      <c r="O32" s="55"/>
      <c r="P32" s="152"/>
      <c r="Q32" s="48"/>
    </row>
    <row r="33" spans="2:17" s="1" customFormat="1" ht="11.25">
      <c r="B33" s="33" t="s">
        <v>5</v>
      </c>
      <c r="C33" s="33">
        <v>2002</v>
      </c>
      <c r="D33" s="34">
        <v>100</v>
      </c>
      <c r="E33" s="136">
        <v>5</v>
      </c>
      <c r="F33" s="95">
        <f>E33*100/D33</f>
        <v>5</v>
      </c>
      <c r="G33" s="152"/>
      <c r="H33" s="140">
        <v>3</v>
      </c>
      <c r="I33" s="163"/>
      <c r="J33" s="152"/>
      <c r="K33" s="140">
        <v>3</v>
      </c>
      <c r="L33" s="163"/>
      <c r="M33" s="152">
        <v>3</v>
      </c>
      <c r="N33" s="140"/>
      <c r="O33" s="55"/>
      <c r="P33" s="152">
        <v>3</v>
      </c>
      <c r="Q33" s="48"/>
    </row>
    <row r="34" spans="2:17" s="1" customFormat="1" ht="11.25">
      <c r="B34" s="33" t="s">
        <v>6</v>
      </c>
      <c r="C34" s="33">
        <v>2002</v>
      </c>
      <c r="D34" s="34"/>
      <c r="E34" s="136"/>
      <c r="F34" s="95"/>
      <c r="G34" s="152"/>
      <c r="H34" s="140"/>
      <c r="I34" s="163"/>
      <c r="J34" s="152"/>
      <c r="K34" s="140"/>
      <c r="L34" s="163"/>
      <c r="M34" s="152"/>
      <c r="N34" s="140"/>
      <c r="O34" s="55"/>
      <c r="P34" s="152"/>
      <c r="Q34" s="48"/>
    </row>
    <row r="35" spans="2:17" s="1" customFormat="1" ht="11.25">
      <c r="B35" s="33" t="s">
        <v>374</v>
      </c>
      <c r="C35" s="33">
        <v>2002</v>
      </c>
      <c r="D35" s="34">
        <v>100000</v>
      </c>
      <c r="E35" s="136">
        <v>14017</v>
      </c>
      <c r="F35" s="95">
        <f>E35*100/D35</f>
        <v>14.017</v>
      </c>
      <c r="G35" s="152">
        <v>9812</v>
      </c>
      <c r="H35" s="140">
        <v>2643</v>
      </c>
      <c r="I35" s="163">
        <f>H35*100/G35</f>
        <v>26.936404402772116</v>
      </c>
      <c r="J35" s="152">
        <v>5888</v>
      </c>
      <c r="K35" s="140">
        <v>609</v>
      </c>
      <c r="L35" s="163">
        <f>K35*100/J35</f>
        <v>10.343070652173912</v>
      </c>
      <c r="M35" s="152">
        <v>2944</v>
      </c>
      <c r="N35" s="140">
        <v>847</v>
      </c>
      <c r="O35" s="55">
        <f>N35*100/M35</f>
        <v>28.77038043478261</v>
      </c>
      <c r="P35" s="152">
        <v>1214</v>
      </c>
      <c r="Q35" s="182">
        <f>+P35/M35%</f>
        <v>41.23641304347826</v>
      </c>
    </row>
    <row r="36" spans="2:17" s="1" customFormat="1" ht="11.25">
      <c r="B36" s="33" t="s">
        <v>223</v>
      </c>
      <c r="C36" s="33">
        <v>2002</v>
      </c>
      <c r="D36" s="34"/>
      <c r="E36" s="136">
        <v>255</v>
      </c>
      <c r="F36" s="95"/>
      <c r="G36" s="152"/>
      <c r="H36" s="140"/>
      <c r="I36" s="163"/>
      <c r="J36" s="152"/>
      <c r="K36" s="140"/>
      <c r="L36" s="163"/>
      <c r="M36" s="152"/>
      <c r="N36" s="140"/>
      <c r="O36" s="55"/>
      <c r="P36" s="152"/>
      <c r="Q36" s="48"/>
    </row>
    <row r="37" spans="2:17" s="1" customFormat="1" ht="11.25">
      <c r="B37" s="33" t="s">
        <v>7</v>
      </c>
      <c r="C37" s="33">
        <v>2002</v>
      </c>
      <c r="D37" s="35"/>
      <c r="E37" s="139"/>
      <c r="F37" s="155"/>
      <c r="G37" s="169"/>
      <c r="H37" s="168"/>
      <c r="I37" s="164"/>
      <c r="J37" s="169"/>
      <c r="K37" s="168"/>
      <c r="L37" s="164"/>
      <c r="M37" s="169"/>
      <c r="N37" s="168"/>
      <c r="O37" s="179"/>
      <c r="P37" s="169"/>
      <c r="Q37" s="48"/>
    </row>
    <row r="38" spans="2:17" s="1" customFormat="1" ht="11.25">
      <c r="B38" s="33" t="s">
        <v>168</v>
      </c>
      <c r="C38" s="33">
        <v>2002</v>
      </c>
      <c r="D38" s="34">
        <v>15000</v>
      </c>
      <c r="E38" s="136">
        <v>5319</v>
      </c>
      <c r="F38" s="95">
        <f>E38*100/D38</f>
        <v>35.46</v>
      </c>
      <c r="G38" s="152">
        <v>1646</v>
      </c>
      <c r="H38" s="140">
        <v>619</v>
      </c>
      <c r="I38" s="163">
        <f>H38*100/G38</f>
        <v>37.60631834750912</v>
      </c>
      <c r="J38" s="177" t="s">
        <v>1</v>
      </c>
      <c r="K38" s="140">
        <v>73</v>
      </c>
      <c r="L38" s="163"/>
      <c r="M38" s="152">
        <v>73</v>
      </c>
      <c r="N38" s="140">
        <v>5</v>
      </c>
      <c r="O38" s="55">
        <f>N38*100/M38</f>
        <v>6.8493150684931505</v>
      </c>
      <c r="P38" s="152">
        <v>62</v>
      </c>
      <c r="Q38" s="182">
        <f>+P38/M38%</f>
        <v>84.93150684931507</v>
      </c>
    </row>
    <row r="39" spans="2:17" s="1" customFormat="1" ht="11.25">
      <c r="B39" s="33" t="s">
        <v>264</v>
      </c>
      <c r="C39" s="33">
        <v>2002</v>
      </c>
      <c r="D39" s="34"/>
      <c r="E39" s="136"/>
      <c r="F39" s="95"/>
      <c r="G39" s="152"/>
      <c r="H39" s="140"/>
      <c r="I39" s="163"/>
      <c r="J39" s="152"/>
      <c r="K39" s="140"/>
      <c r="L39" s="163"/>
      <c r="M39" s="152"/>
      <c r="N39" s="140"/>
      <c r="O39" s="55"/>
      <c r="P39" s="152"/>
      <c r="Q39" s="48"/>
    </row>
    <row r="40" spans="2:17" s="1" customFormat="1" ht="11.25">
      <c r="B40" s="33" t="s">
        <v>265</v>
      </c>
      <c r="C40" s="33">
        <v>2002</v>
      </c>
      <c r="D40" s="34">
        <v>300</v>
      </c>
      <c r="E40" s="136"/>
      <c r="F40" s="95"/>
      <c r="G40" s="152">
        <v>4</v>
      </c>
      <c r="H40" s="140">
        <v>1</v>
      </c>
      <c r="I40" s="163">
        <f>H40*100/G40</f>
        <v>25</v>
      </c>
      <c r="J40" s="152">
        <v>4</v>
      </c>
      <c r="K40" s="140">
        <v>1</v>
      </c>
      <c r="L40" s="163">
        <f>K40*100/J40</f>
        <v>25</v>
      </c>
      <c r="M40" s="152">
        <v>1</v>
      </c>
      <c r="N40" s="140">
        <v>1</v>
      </c>
      <c r="O40" s="55">
        <f>N40*100/M40</f>
        <v>100</v>
      </c>
      <c r="P40" s="152"/>
      <c r="Q40" s="48"/>
    </row>
    <row r="41" spans="2:17" s="1" customFormat="1" ht="11.25">
      <c r="B41" s="33" t="s">
        <v>361</v>
      </c>
      <c r="C41" s="33">
        <v>2002</v>
      </c>
      <c r="D41" s="34">
        <v>350000</v>
      </c>
      <c r="E41" s="136">
        <v>240000</v>
      </c>
      <c r="F41" s="95">
        <f>E41*100/D41</f>
        <v>68.57142857142857</v>
      </c>
      <c r="G41" s="152">
        <v>186000</v>
      </c>
      <c r="H41" s="140">
        <v>27400</v>
      </c>
      <c r="I41" s="163">
        <f>H41*100/G41</f>
        <v>14.731182795698924</v>
      </c>
      <c r="J41" s="152">
        <v>82000</v>
      </c>
      <c r="K41" s="140">
        <v>11900</v>
      </c>
      <c r="L41" s="163">
        <f>K41*100/J41</f>
        <v>14.512195121951219</v>
      </c>
      <c r="M41" s="152">
        <v>70000</v>
      </c>
      <c r="N41" s="176" t="s">
        <v>1</v>
      </c>
      <c r="O41" s="55"/>
      <c r="P41" s="152">
        <v>9300</v>
      </c>
      <c r="Q41" s="182">
        <f>+P41/M41%</f>
        <v>13.285714285714286</v>
      </c>
    </row>
    <row r="42" spans="2:17" s="1" customFormat="1" ht="11.25">
      <c r="B42" s="33" t="s">
        <v>240</v>
      </c>
      <c r="C42" s="33">
        <v>2002</v>
      </c>
      <c r="D42" s="34">
        <v>4000</v>
      </c>
      <c r="E42" s="136">
        <v>3848</v>
      </c>
      <c r="F42" s="95">
        <f>E42*100/D42</f>
        <v>96.2</v>
      </c>
      <c r="G42" s="152">
        <v>559</v>
      </c>
      <c r="H42" s="140">
        <v>120</v>
      </c>
      <c r="I42" s="163">
        <f>H42*100/G42</f>
        <v>21.46690518783542</v>
      </c>
      <c r="J42" s="152">
        <v>568</v>
      </c>
      <c r="K42" s="140">
        <v>255</v>
      </c>
      <c r="L42" s="163">
        <f>K42*100/J42</f>
        <v>44.894366197183096</v>
      </c>
      <c r="M42" s="152">
        <v>268</v>
      </c>
      <c r="N42" s="140">
        <v>153</v>
      </c>
      <c r="O42" s="55">
        <f>N42*100/M42</f>
        <v>57.08955223880597</v>
      </c>
      <c r="P42" s="152">
        <v>504</v>
      </c>
      <c r="Q42" s="182">
        <f>+P42/M42%</f>
        <v>188.0597014925373</v>
      </c>
    </row>
    <row r="43" spans="2:17" s="1" customFormat="1" ht="11.25">
      <c r="B43" s="33" t="s">
        <v>8</v>
      </c>
      <c r="C43" s="33">
        <v>2002</v>
      </c>
      <c r="D43" s="34"/>
      <c r="E43" s="136"/>
      <c r="F43" s="95"/>
      <c r="G43" s="152"/>
      <c r="H43" s="140"/>
      <c r="I43" s="163"/>
      <c r="J43" s="152"/>
      <c r="K43" s="140"/>
      <c r="L43" s="163"/>
      <c r="M43" s="152"/>
      <c r="N43" s="140"/>
      <c r="O43" s="55"/>
      <c r="P43" s="152"/>
      <c r="Q43" s="48"/>
    </row>
    <row r="44" spans="2:17" s="1" customFormat="1" ht="11.25">
      <c r="B44" s="33" t="s">
        <v>369</v>
      </c>
      <c r="C44" s="33">
        <v>2002</v>
      </c>
      <c r="D44" s="34"/>
      <c r="E44" s="136"/>
      <c r="F44" s="95"/>
      <c r="G44" s="152"/>
      <c r="H44" s="140"/>
      <c r="I44" s="163"/>
      <c r="J44" s="152"/>
      <c r="K44" s="140"/>
      <c r="L44" s="163"/>
      <c r="M44" s="152"/>
      <c r="N44" s="140"/>
      <c r="O44" s="55"/>
      <c r="P44" s="152"/>
      <c r="Q44" s="48"/>
    </row>
    <row r="45" spans="2:17" s="1" customFormat="1" ht="11.25">
      <c r="B45" s="33" t="s">
        <v>362</v>
      </c>
      <c r="C45" s="33">
        <v>2002</v>
      </c>
      <c r="D45" s="34">
        <v>2692</v>
      </c>
      <c r="E45" s="136"/>
      <c r="F45" s="95"/>
      <c r="G45" s="152">
        <v>262</v>
      </c>
      <c r="H45" s="140">
        <v>254</v>
      </c>
      <c r="I45" s="163">
        <f>H45*100/G45</f>
        <v>96.94656488549619</v>
      </c>
      <c r="J45" s="152">
        <v>119</v>
      </c>
      <c r="K45" s="140">
        <v>119</v>
      </c>
      <c r="L45" s="163">
        <f>K45*100/J45</f>
        <v>100</v>
      </c>
      <c r="M45" s="152"/>
      <c r="N45" s="140"/>
      <c r="O45" s="55"/>
      <c r="P45" s="152"/>
      <c r="Q45" s="48"/>
    </row>
    <row r="46" spans="2:17" s="1" customFormat="1" ht="11.25">
      <c r="B46" s="33" t="s">
        <v>9</v>
      </c>
      <c r="C46" s="33">
        <v>2002</v>
      </c>
      <c r="D46" s="34">
        <v>26440</v>
      </c>
      <c r="E46" s="136">
        <v>15228</v>
      </c>
      <c r="F46" s="95">
        <f aca="true" t="shared" si="4" ref="F46:F51">E46*100/D46</f>
        <v>57.594553706505295</v>
      </c>
      <c r="G46" s="152">
        <v>2111</v>
      </c>
      <c r="H46" s="140"/>
      <c r="I46" s="163"/>
      <c r="J46" s="152"/>
      <c r="K46" s="140">
        <v>103</v>
      </c>
      <c r="L46" s="163"/>
      <c r="M46" s="152"/>
      <c r="N46" s="140">
        <v>9</v>
      </c>
      <c r="O46" s="55"/>
      <c r="P46" s="152">
        <v>212</v>
      </c>
      <c r="Q46" s="48"/>
    </row>
    <row r="47" spans="2:17" s="1" customFormat="1" ht="11.25">
      <c r="B47" s="33" t="s">
        <v>311</v>
      </c>
      <c r="C47" s="33">
        <v>2002</v>
      </c>
      <c r="D47" s="34">
        <v>38000</v>
      </c>
      <c r="E47" s="136">
        <v>7000</v>
      </c>
      <c r="F47" s="95">
        <f t="shared" si="4"/>
        <v>18.42105263157895</v>
      </c>
      <c r="G47" s="152">
        <v>2100</v>
      </c>
      <c r="H47" s="140">
        <v>1700</v>
      </c>
      <c r="I47" s="163">
        <f>H47*100/G47</f>
        <v>80.95238095238095</v>
      </c>
      <c r="J47" s="152">
        <v>1300</v>
      </c>
      <c r="K47" s="140">
        <v>1200</v>
      </c>
      <c r="L47" s="163">
        <f>K47*100/J47</f>
        <v>92.3076923076923</v>
      </c>
      <c r="M47" s="152">
        <v>900</v>
      </c>
      <c r="N47" s="140">
        <v>140</v>
      </c>
      <c r="O47" s="55">
        <f>N47*100/M47</f>
        <v>15.555555555555555</v>
      </c>
      <c r="P47" s="152">
        <v>500</v>
      </c>
      <c r="Q47" s="48"/>
    </row>
    <row r="48" spans="2:17" s="1" customFormat="1" ht="11.25">
      <c r="B48" s="33" t="s">
        <v>372</v>
      </c>
      <c r="C48" s="33">
        <v>2002</v>
      </c>
      <c r="D48" s="34">
        <v>50000</v>
      </c>
      <c r="E48" s="136">
        <v>30000</v>
      </c>
      <c r="F48" s="95">
        <f t="shared" si="4"/>
        <v>60</v>
      </c>
      <c r="G48" s="152">
        <v>12500</v>
      </c>
      <c r="H48" s="140"/>
      <c r="I48" s="163"/>
      <c r="J48" s="152">
        <v>3000</v>
      </c>
      <c r="K48" s="140"/>
      <c r="L48" s="163"/>
      <c r="M48" s="152">
        <v>3000</v>
      </c>
      <c r="N48" s="140"/>
      <c r="O48" s="55"/>
      <c r="P48" s="152">
        <v>100</v>
      </c>
      <c r="Q48" s="182">
        <f>+P48/M48%</f>
        <v>3.3333333333333335</v>
      </c>
    </row>
    <row r="49" spans="2:17" s="1" customFormat="1" ht="11.25">
      <c r="B49" s="33" t="s">
        <v>60</v>
      </c>
      <c r="C49" s="33">
        <v>2000</v>
      </c>
      <c r="D49" s="34">
        <v>80000</v>
      </c>
      <c r="E49" s="136">
        <v>38000</v>
      </c>
      <c r="F49" s="95">
        <f t="shared" si="4"/>
        <v>47.5</v>
      </c>
      <c r="G49" s="152">
        <v>25000</v>
      </c>
      <c r="H49" s="140">
        <v>2480</v>
      </c>
      <c r="I49" s="55">
        <f>H49*100/G49</f>
        <v>9.92</v>
      </c>
      <c r="J49" s="152">
        <v>5000</v>
      </c>
      <c r="K49" s="140">
        <v>250</v>
      </c>
      <c r="L49" s="55">
        <f>K49*100/J49</f>
        <v>5</v>
      </c>
      <c r="M49" s="152">
        <v>2500</v>
      </c>
      <c r="N49" s="140">
        <v>57</v>
      </c>
      <c r="O49" s="55">
        <f>N49*100/M49</f>
        <v>2.28</v>
      </c>
      <c r="P49" s="152">
        <v>53</v>
      </c>
      <c r="Q49" s="182">
        <f>+P49/M49%</f>
        <v>2.12</v>
      </c>
    </row>
    <row r="50" spans="2:17" s="1" customFormat="1" ht="11.25">
      <c r="B50" s="33" t="s">
        <v>2</v>
      </c>
      <c r="C50" s="33">
        <v>2000</v>
      </c>
      <c r="D50" s="34">
        <v>53000</v>
      </c>
      <c r="E50" s="136">
        <v>14600</v>
      </c>
      <c r="F50" s="95">
        <f t="shared" si="4"/>
        <v>27.547169811320753</v>
      </c>
      <c r="G50" s="152">
        <v>53000</v>
      </c>
      <c r="H50" s="140">
        <v>10500</v>
      </c>
      <c r="I50" s="55">
        <f>H50*100/G50</f>
        <v>19.81132075471698</v>
      </c>
      <c r="J50" s="152">
        <v>20000</v>
      </c>
      <c r="K50" s="140">
        <v>2000</v>
      </c>
      <c r="L50" s="55">
        <f>K50*100/J50</f>
        <v>10</v>
      </c>
      <c r="M50" s="152">
        <v>9000</v>
      </c>
      <c r="N50" s="140">
        <v>500</v>
      </c>
      <c r="O50" s="55">
        <f>N50*100/M50</f>
        <v>5.555555555555555</v>
      </c>
      <c r="P50" s="152">
        <v>60</v>
      </c>
      <c r="Q50" s="182">
        <f>+P50/M50%</f>
        <v>0.6666666666666666</v>
      </c>
    </row>
    <row r="51" spans="2:17" s="1" customFormat="1" ht="11.25">
      <c r="B51" s="33" t="s">
        <v>329</v>
      </c>
      <c r="C51" s="33">
        <v>2000</v>
      </c>
      <c r="D51" s="34">
        <v>5131</v>
      </c>
      <c r="E51" s="136">
        <v>2631</v>
      </c>
      <c r="F51" s="95">
        <f t="shared" si="4"/>
        <v>51.276554277918535</v>
      </c>
      <c r="G51" s="152">
        <v>2631</v>
      </c>
      <c r="H51" s="140">
        <v>2631</v>
      </c>
      <c r="I51" s="55">
        <f>H51*100/G51</f>
        <v>100</v>
      </c>
      <c r="J51" s="152">
        <v>371</v>
      </c>
      <c r="K51" s="140">
        <v>338</v>
      </c>
      <c r="L51" s="55">
        <f>K51*100/J51</f>
        <v>91.10512129380054</v>
      </c>
      <c r="M51" s="152">
        <v>145</v>
      </c>
      <c r="N51" s="140">
        <v>8</v>
      </c>
      <c r="O51" s="55">
        <f>N51*100/M51</f>
        <v>5.517241379310345</v>
      </c>
      <c r="P51" s="152">
        <v>30</v>
      </c>
      <c r="Q51" s="182">
        <f>+P51/M51%</f>
        <v>20.689655172413794</v>
      </c>
    </row>
    <row r="52" spans="2:17" s="1" customFormat="1" ht="11.25">
      <c r="B52" s="33" t="s">
        <v>373</v>
      </c>
      <c r="C52" s="33">
        <v>2000</v>
      </c>
      <c r="D52" s="34"/>
      <c r="E52" s="136"/>
      <c r="F52" s="95"/>
      <c r="G52" s="152"/>
      <c r="H52" s="140"/>
      <c r="I52" s="55"/>
      <c r="J52" s="152"/>
      <c r="K52" s="140"/>
      <c r="L52" s="55"/>
      <c r="M52" s="152"/>
      <c r="N52" s="140"/>
      <c r="O52" s="55"/>
      <c r="P52" s="152"/>
      <c r="Q52" s="48"/>
    </row>
    <row r="53" spans="2:17" s="1" customFormat="1" ht="11.25">
      <c r="B53" s="33" t="s">
        <v>208</v>
      </c>
      <c r="C53" s="33">
        <v>2000</v>
      </c>
      <c r="D53" s="34">
        <v>30000</v>
      </c>
      <c r="E53" s="136">
        <v>1770</v>
      </c>
      <c r="F53" s="95">
        <f>E53*100/D53</f>
        <v>5.9</v>
      </c>
      <c r="G53" s="152">
        <v>14000</v>
      </c>
      <c r="H53" s="140">
        <v>5293</v>
      </c>
      <c r="I53" s="55">
        <f>H53*100/G53</f>
        <v>37.80714285714286</v>
      </c>
      <c r="J53" s="152"/>
      <c r="K53" s="140"/>
      <c r="L53" s="55"/>
      <c r="M53" s="152"/>
      <c r="N53" s="140"/>
      <c r="O53" s="55"/>
      <c r="P53" s="152">
        <v>4800</v>
      </c>
      <c r="Q53" s="48"/>
    </row>
    <row r="54" spans="2:17" s="1" customFormat="1" ht="11.25">
      <c r="B54" s="33" t="s">
        <v>341</v>
      </c>
      <c r="C54" s="33">
        <v>2000</v>
      </c>
      <c r="D54" s="34"/>
      <c r="E54" s="136"/>
      <c r="F54" s="95"/>
      <c r="G54" s="152"/>
      <c r="H54" s="140"/>
      <c r="I54" s="55"/>
      <c r="J54" s="152"/>
      <c r="K54" s="140"/>
      <c r="L54" s="55"/>
      <c r="M54" s="152"/>
      <c r="N54" s="140"/>
      <c r="O54" s="55"/>
      <c r="P54" s="152"/>
      <c r="Q54" s="48"/>
    </row>
    <row r="55" spans="2:17" s="1" customFormat="1" ht="11.25">
      <c r="B55" s="33" t="s">
        <v>3</v>
      </c>
      <c r="C55" s="33">
        <v>2000</v>
      </c>
      <c r="D55" s="34">
        <v>25000</v>
      </c>
      <c r="E55" s="136">
        <v>18000</v>
      </c>
      <c r="F55" s="95">
        <f>E55*100/D55</f>
        <v>72</v>
      </c>
      <c r="G55" s="152">
        <v>25000</v>
      </c>
      <c r="H55" s="140"/>
      <c r="I55" s="55"/>
      <c r="J55" s="152"/>
      <c r="K55" s="140"/>
      <c r="L55" s="55"/>
      <c r="M55" s="152"/>
      <c r="N55" s="140">
        <v>300</v>
      </c>
      <c r="O55" s="95"/>
      <c r="P55" s="152">
        <v>1350</v>
      </c>
      <c r="Q55" s="48"/>
    </row>
    <row r="56" spans="2:17" s="1" customFormat="1" ht="11.25">
      <c r="B56" s="33" t="s">
        <v>59</v>
      </c>
      <c r="C56" s="33">
        <v>2000</v>
      </c>
      <c r="D56" s="34">
        <v>950000</v>
      </c>
      <c r="E56" s="136">
        <v>665500</v>
      </c>
      <c r="F56" s="95">
        <f>E56*100/D56</f>
        <v>70.05263157894737</v>
      </c>
      <c r="G56" s="152">
        <v>3062</v>
      </c>
      <c r="H56" s="140">
        <v>493</v>
      </c>
      <c r="I56" s="55">
        <f>H56*100/G56</f>
        <v>16.100587851077726</v>
      </c>
      <c r="J56" s="152">
        <v>308</v>
      </c>
      <c r="K56" s="140">
        <v>52</v>
      </c>
      <c r="L56" s="55">
        <f>K56*100/J56</f>
        <v>16.883116883116884</v>
      </c>
      <c r="M56" s="152">
        <v>164</v>
      </c>
      <c r="N56" s="140">
        <v>177</v>
      </c>
      <c r="O56" s="55"/>
      <c r="P56" s="152">
        <v>466</v>
      </c>
      <c r="Q56" s="182">
        <f>+P56/M56%</f>
        <v>284.1463414634147</v>
      </c>
    </row>
    <row r="57" spans="2:17" s="1" customFormat="1" ht="11.25">
      <c r="B57" s="33" t="s">
        <v>370</v>
      </c>
      <c r="C57" s="33">
        <v>2000</v>
      </c>
      <c r="D57" s="34">
        <v>362000</v>
      </c>
      <c r="E57" s="136">
        <v>304091</v>
      </c>
      <c r="F57" s="95">
        <f>E57*100/D57</f>
        <v>84.00303867403315</v>
      </c>
      <c r="G57" s="152"/>
      <c r="H57" s="140"/>
      <c r="I57" s="55"/>
      <c r="J57" s="152"/>
      <c r="K57" s="140"/>
      <c r="L57" s="55"/>
      <c r="M57" s="152"/>
      <c r="N57" s="140"/>
      <c r="O57" s="55"/>
      <c r="P57" s="152"/>
      <c r="Q57" s="48"/>
    </row>
    <row r="58" spans="2:17" s="1" customFormat="1" ht="11.25">
      <c r="B58" s="33" t="s">
        <v>4</v>
      </c>
      <c r="C58" s="33">
        <v>2000</v>
      </c>
      <c r="D58" s="34"/>
      <c r="E58" s="136"/>
      <c r="F58" s="95"/>
      <c r="G58" s="152"/>
      <c r="H58" s="140"/>
      <c r="I58" s="55"/>
      <c r="J58" s="152"/>
      <c r="K58" s="140"/>
      <c r="L58" s="55"/>
      <c r="M58" s="152"/>
      <c r="N58" s="140"/>
      <c r="O58" s="55"/>
      <c r="P58" s="152"/>
      <c r="Q58" s="48"/>
    </row>
    <row r="59" spans="2:17" s="1" customFormat="1" ht="11.25">
      <c r="B59" s="33" t="s">
        <v>45</v>
      </c>
      <c r="C59" s="33">
        <v>2000</v>
      </c>
      <c r="D59" s="34"/>
      <c r="E59" s="136">
        <v>18975</v>
      </c>
      <c r="F59" s="95"/>
      <c r="G59" s="152"/>
      <c r="H59" s="140">
        <v>64</v>
      </c>
      <c r="I59" s="55"/>
      <c r="J59" s="152"/>
      <c r="K59" s="140">
        <v>184</v>
      </c>
      <c r="L59" s="55"/>
      <c r="M59" s="152"/>
      <c r="N59" s="140">
        <v>55</v>
      </c>
      <c r="O59" s="55"/>
      <c r="P59" s="152"/>
      <c r="Q59" s="48"/>
    </row>
    <row r="60" spans="2:17" s="1" customFormat="1" ht="11.25">
      <c r="B60" s="33" t="s">
        <v>5</v>
      </c>
      <c r="C60" s="33">
        <v>2000</v>
      </c>
      <c r="D60" s="34"/>
      <c r="E60" s="136"/>
      <c r="F60" s="95"/>
      <c r="G60" s="152"/>
      <c r="H60" s="140">
        <v>3</v>
      </c>
      <c r="I60" s="55"/>
      <c r="J60" s="152"/>
      <c r="K60" s="140">
        <v>3</v>
      </c>
      <c r="L60" s="55"/>
      <c r="M60" s="152">
        <v>2</v>
      </c>
      <c r="N60" s="140">
        <v>2</v>
      </c>
      <c r="O60" s="55">
        <f>N60*100/M60</f>
        <v>100</v>
      </c>
      <c r="P60" s="152">
        <v>1</v>
      </c>
      <c r="Q60" s="182">
        <f>+P60/M60%</f>
        <v>50</v>
      </c>
    </row>
    <row r="61" spans="2:17" s="1" customFormat="1" ht="11.25">
      <c r="B61" s="33" t="s">
        <v>6</v>
      </c>
      <c r="C61" s="33">
        <v>2000</v>
      </c>
      <c r="D61" s="34">
        <v>2500</v>
      </c>
      <c r="E61" s="136"/>
      <c r="F61" s="95"/>
      <c r="G61" s="152"/>
      <c r="H61" s="140"/>
      <c r="I61" s="55"/>
      <c r="J61" s="152"/>
      <c r="K61" s="140"/>
      <c r="L61" s="55"/>
      <c r="M61" s="152"/>
      <c r="N61" s="140"/>
      <c r="O61" s="55"/>
      <c r="P61" s="152"/>
      <c r="Q61" s="48"/>
    </row>
    <row r="62" spans="2:17" s="1" customFormat="1" ht="11.25">
      <c r="B62" s="33" t="s">
        <v>374</v>
      </c>
      <c r="C62" s="33">
        <v>2000</v>
      </c>
      <c r="D62" s="34">
        <v>100000</v>
      </c>
      <c r="E62" s="136">
        <v>13042</v>
      </c>
      <c r="F62" s="95">
        <f>E62*100/D62</f>
        <v>13.042</v>
      </c>
      <c r="G62" s="152">
        <v>9130</v>
      </c>
      <c r="H62" s="140">
        <v>4286</v>
      </c>
      <c r="I62" s="55">
        <f>H62*100/G62</f>
        <v>46.944140197152244</v>
      </c>
      <c r="J62" s="152">
        <v>5480</v>
      </c>
      <c r="K62" s="140">
        <v>718</v>
      </c>
      <c r="L62" s="55">
        <f>K62*100/J62</f>
        <v>13.102189781021897</v>
      </c>
      <c r="M62" s="152">
        <v>2740</v>
      </c>
      <c r="N62" s="140">
        <v>520</v>
      </c>
      <c r="O62" s="55">
        <f>N62*100/M62</f>
        <v>18.978102189781023</v>
      </c>
      <c r="P62" s="152">
        <v>1297</v>
      </c>
      <c r="Q62" s="182">
        <f>+P62/M62%</f>
        <v>47.33576642335767</v>
      </c>
    </row>
    <row r="63" spans="2:17" s="1" customFormat="1" ht="11.25">
      <c r="B63" s="33" t="s">
        <v>223</v>
      </c>
      <c r="C63" s="33">
        <v>2000</v>
      </c>
      <c r="D63" s="34"/>
      <c r="E63" s="136">
        <v>255</v>
      </c>
      <c r="F63" s="95"/>
      <c r="G63" s="152"/>
      <c r="H63" s="140"/>
      <c r="I63" s="55"/>
      <c r="J63" s="152"/>
      <c r="K63" s="140"/>
      <c r="L63" s="55"/>
      <c r="M63" s="152"/>
      <c r="N63" s="140"/>
      <c r="O63" s="55"/>
      <c r="P63" s="152"/>
      <c r="Q63" s="48"/>
    </row>
    <row r="64" spans="2:17" s="1" customFormat="1" ht="11.25">
      <c r="B64" s="33" t="s">
        <v>7</v>
      </c>
      <c r="C64" s="33">
        <v>2000</v>
      </c>
      <c r="D64" s="35">
        <v>100</v>
      </c>
      <c r="E64" s="139">
        <v>30</v>
      </c>
      <c r="F64" s="155">
        <f>E64*100/D64</f>
        <v>30</v>
      </c>
      <c r="G64" s="152"/>
      <c r="H64" s="140"/>
      <c r="I64" s="55"/>
      <c r="J64" s="152"/>
      <c r="K64" s="140"/>
      <c r="L64" s="55"/>
      <c r="M64" s="152"/>
      <c r="N64" s="140"/>
      <c r="O64" s="55"/>
      <c r="P64" s="152"/>
      <c r="Q64" s="48"/>
    </row>
    <row r="65" spans="2:17" s="1" customFormat="1" ht="11.25">
      <c r="B65" s="33" t="s">
        <v>168</v>
      </c>
      <c r="C65" s="33">
        <v>2000</v>
      </c>
      <c r="D65" s="34">
        <v>11026</v>
      </c>
      <c r="E65" s="136">
        <v>3686</v>
      </c>
      <c r="F65" s="95">
        <f>E65*100/D65</f>
        <v>33.430074369671686</v>
      </c>
      <c r="G65" s="152">
        <v>1845</v>
      </c>
      <c r="H65" s="140">
        <v>384</v>
      </c>
      <c r="I65" s="55">
        <f>H65*100/G65</f>
        <v>20.8130081300813</v>
      </c>
      <c r="J65" s="152">
        <v>134</v>
      </c>
      <c r="K65" s="140">
        <v>68</v>
      </c>
      <c r="L65" s="55">
        <f>K65*100/J65</f>
        <v>50.74626865671642</v>
      </c>
      <c r="M65" s="152">
        <v>67</v>
      </c>
      <c r="N65" s="140">
        <v>6</v>
      </c>
      <c r="O65" s="55">
        <f>N65*100/M65</f>
        <v>8.955223880597014</v>
      </c>
      <c r="P65" s="152">
        <v>61</v>
      </c>
      <c r="Q65" s="182">
        <f>+P65/M65%</f>
        <v>91.04477611940298</v>
      </c>
    </row>
    <row r="66" spans="2:17" s="1" customFormat="1" ht="11.25">
      <c r="B66" s="33" t="s">
        <v>264</v>
      </c>
      <c r="C66" s="33">
        <v>2000</v>
      </c>
      <c r="D66" s="34"/>
      <c r="E66" s="136"/>
      <c r="F66" s="95"/>
      <c r="G66" s="152"/>
      <c r="H66" s="140"/>
      <c r="I66" s="55"/>
      <c r="J66" s="152"/>
      <c r="K66" s="140"/>
      <c r="L66" s="55"/>
      <c r="M66" s="152"/>
      <c r="N66" s="140"/>
      <c r="O66" s="55"/>
      <c r="P66" s="152"/>
      <c r="Q66" s="48"/>
    </row>
    <row r="67" spans="2:17" s="1" customFormat="1" ht="11.25">
      <c r="B67" s="33" t="s">
        <v>265</v>
      </c>
      <c r="C67" s="33">
        <v>2000</v>
      </c>
      <c r="D67" s="34"/>
      <c r="E67" s="136"/>
      <c r="F67" s="95"/>
      <c r="G67" s="152"/>
      <c r="H67" s="140"/>
      <c r="I67" s="55"/>
      <c r="J67" s="152"/>
      <c r="K67" s="140"/>
      <c r="L67" s="55"/>
      <c r="M67" s="152"/>
      <c r="N67" s="140"/>
      <c r="O67" s="55"/>
      <c r="P67" s="152"/>
      <c r="Q67" s="48"/>
    </row>
    <row r="68" spans="2:17" s="1" customFormat="1" ht="11.25">
      <c r="B68" s="33" t="s">
        <v>361</v>
      </c>
      <c r="C68" s="33">
        <v>2000</v>
      </c>
      <c r="D68" s="34">
        <v>175000</v>
      </c>
      <c r="E68" s="136">
        <v>60000</v>
      </c>
      <c r="F68" s="95">
        <f>E68*100/D68</f>
        <v>34.285714285714285</v>
      </c>
      <c r="G68" s="152"/>
      <c r="H68" s="140"/>
      <c r="I68" s="55"/>
      <c r="J68" s="152"/>
      <c r="K68" s="140">
        <v>18000</v>
      </c>
      <c r="L68" s="55"/>
      <c r="M68" s="152">
        <v>60000</v>
      </c>
      <c r="N68" s="140"/>
      <c r="O68" s="55"/>
      <c r="P68" s="152">
        <v>7100</v>
      </c>
      <c r="Q68" s="182">
        <f>+P68/M68%</f>
        <v>11.833333333333334</v>
      </c>
    </row>
    <row r="69" spans="2:17" s="1" customFormat="1" ht="11.25">
      <c r="B69" s="33" t="s">
        <v>240</v>
      </c>
      <c r="C69" s="33">
        <v>2000</v>
      </c>
      <c r="D69" s="34">
        <v>3000</v>
      </c>
      <c r="E69" s="136">
        <v>2701</v>
      </c>
      <c r="F69" s="95">
        <f>E69*100/D69</f>
        <v>90.03333333333333</v>
      </c>
      <c r="G69" s="152"/>
      <c r="H69" s="140">
        <v>458</v>
      </c>
      <c r="I69" s="55"/>
      <c r="J69" s="152">
        <v>612</v>
      </c>
      <c r="K69" s="140">
        <v>421</v>
      </c>
      <c r="L69" s="55">
        <f>K69*100/J69</f>
        <v>68.79084967320262</v>
      </c>
      <c r="M69" s="152"/>
      <c r="N69" s="140">
        <v>192</v>
      </c>
      <c r="O69" s="55"/>
      <c r="P69" s="152">
        <v>110</v>
      </c>
      <c r="Q69" s="48"/>
    </row>
    <row r="70" spans="2:17" s="1" customFormat="1" ht="11.25">
      <c r="B70" s="33" t="s">
        <v>8</v>
      </c>
      <c r="C70" s="33">
        <v>2000</v>
      </c>
      <c r="D70" s="34"/>
      <c r="E70" s="136"/>
      <c r="F70" s="95"/>
      <c r="G70" s="152"/>
      <c r="H70" s="140"/>
      <c r="I70" s="55"/>
      <c r="J70" s="152"/>
      <c r="K70" s="140"/>
      <c r="L70" s="55"/>
      <c r="M70" s="152"/>
      <c r="N70" s="140"/>
      <c r="O70" s="55"/>
      <c r="P70" s="152"/>
      <c r="Q70" s="48"/>
    </row>
    <row r="71" spans="2:17" s="1" customFormat="1" ht="11.25">
      <c r="B71" s="33" t="s">
        <v>369</v>
      </c>
      <c r="C71" s="33">
        <v>2000</v>
      </c>
      <c r="D71" s="34">
        <v>40000</v>
      </c>
      <c r="E71" s="136">
        <v>3833</v>
      </c>
      <c r="F71" s="95">
        <f>E71*100/D71</f>
        <v>9.5825</v>
      </c>
      <c r="G71" s="152">
        <v>1855</v>
      </c>
      <c r="H71" s="140">
        <v>855</v>
      </c>
      <c r="I71" s="55">
        <f>H71*100/G71</f>
        <v>46.091644204851754</v>
      </c>
      <c r="J71" s="152">
        <v>200</v>
      </c>
      <c r="K71" s="140">
        <v>50</v>
      </c>
      <c r="L71" s="55">
        <f>K71*100/J71</f>
        <v>25</v>
      </c>
      <c r="M71" s="152">
        <v>100</v>
      </c>
      <c r="N71" s="140">
        <v>50</v>
      </c>
      <c r="O71" s="55">
        <f>N71*100/M71</f>
        <v>50</v>
      </c>
      <c r="P71" s="152">
        <v>50</v>
      </c>
      <c r="Q71" s="182">
        <f>+P71/M71%</f>
        <v>50</v>
      </c>
    </row>
    <row r="72" spans="2:17" s="1" customFormat="1" ht="11.25">
      <c r="B72" s="33" t="s">
        <v>362</v>
      </c>
      <c r="C72" s="33">
        <v>2000</v>
      </c>
      <c r="D72" s="34">
        <v>2692</v>
      </c>
      <c r="E72" s="136"/>
      <c r="F72" s="95"/>
      <c r="G72" s="152">
        <v>262</v>
      </c>
      <c r="H72" s="140">
        <v>254</v>
      </c>
      <c r="I72" s="55">
        <f>H72*100/G72</f>
        <v>96.94656488549619</v>
      </c>
      <c r="J72" s="152">
        <v>119</v>
      </c>
      <c r="K72" s="140">
        <v>119</v>
      </c>
      <c r="L72" s="55">
        <f>K72*100/J72</f>
        <v>100</v>
      </c>
      <c r="M72" s="152"/>
      <c r="N72" s="140"/>
      <c r="O72" s="55"/>
      <c r="P72" s="152"/>
      <c r="Q72" s="48"/>
    </row>
    <row r="73" spans="2:17" s="1" customFormat="1" ht="11.25">
      <c r="B73" s="33" t="s">
        <v>9</v>
      </c>
      <c r="C73" s="33">
        <v>2000</v>
      </c>
      <c r="D73" s="34">
        <v>18142</v>
      </c>
      <c r="E73" s="136">
        <v>4910</v>
      </c>
      <c r="F73" s="95">
        <f>E73*100/D73</f>
        <v>27.064270752948957</v>
      </c>
      <c r="G73" s="152">
        <v>370</v>
      </c>
      <c r="H73" s="140">
        <v>370</v>
      </c>
      <c r="I73" s="55">
        <f>H73*100/G73</f>
        <v>100</v>
      </c>
      <c r="J73" s="152"/>
      <c r="K73" s="140"/>
      <c r="L73" s="163"/>
      <c r="M73" s="152"/>
      <c r="N73" s="140">
        <v>37</v>
      </c>
      <c r="O73" s="163"/>
      <c r="P73" s="152">
        <v>59</v>
      </c>
      <c r="Q73" s="48"/>
    </row>
    <row r="74" spans="2:17" s="1" customFormat="1" ht="11.25">
      <c r="B74" s="33" t="s">
        <v>311</v>
      </c>
      <c r="C74" s="33">
        <v>2000</v>
      </c>
      <c r="D74" s="34">
        <v>22000</v>
      </c>
      <c r="E74" s="136">
        <v>15000</v>
      </c>
      <c r="F74" s="95">
        <f>E74*100/D74</f>
        <v>68.18181818181819</v>
      </c>
      <c r="G74" s="152">
        <v>7000</v>
      </c>
      <c r="H74" s="140"/>
      <c r="I74" s="55"/>
      <c r="J74" s="152"/>
      <c r="K74" s="140"/>
      <c r="L74" s="163"/>
      <c r="M74" s="152"/>
      <c r="N74" s="140">
        <v>25</v>
      </c>
      <c r="O74" s="163"/>
      <c r="P74" s="152">
        <v>200</v>
      </c>
      <c r="Q74" s="48"/>
    </row>
    <row r="75" spans="2:17" s="1" customFormat="1" ht="11.25">
      <c r="B75" s="33" t="s">
        <v>372</v>
      </c>
      <c r="C75" s="33">
        <v>2000</v>
      </c>
      <c r="D75" s="34">
        <v>50000</v>
      </c>
      <c r="E75" s="136"/>
      <c r="F75" s="95"/>
      <c r="G75" s="152"/>
      <c r="H75" s="140"/>
      <c r="I75" s="55"/>
      <c r="J75" s="152"/>
      <c r="K75" s="140"/>
      <c r="L75" s="163"/>
      <c r="M75" s="152"/>
      <c r="N75" s="140"/>
      <c r="O75" s="163"/>
      <c r="P75" s="152"/>
      <c r="Q75" s="48"/>
    </row>
    <row r="76" spans="2:17" s="1" customFormat="1" ht="12" thickBot="1">
      <c r="B76" s="37" t="s">
        <v>10</v>
      </c>
      <c r="C76" s="37">
        <v>2000</v>
      </c>
      <c r="D76" s="38">
        <v>100000</v>
      </c>
      <c r="E76" s="156"/>
      <c r="F76" s="157"/>
      <c r="G76" s="170"/>
      <c r="H76" s="171"/>
      <c r="I76" s="165"/>
      <c r="J76" s="170"/>
      <c r="K76" s="171"/>
      <c r="L76" s="172"/>
      <c r="M76" s="170"/>
      <c r="N76" s="171"/>
      <c r="O76" s="172"/>
      <c r="P76" s="170"/>
      <c r="Q76" s="66"/>
    </row>
    <row r="77" spans="2:34" s="1" customFormat="1" ht="11.25">
      <c r="B77" s="7"/>
      <c r="C77" s="7"/>
      <c r="D77" s="40"/>
      <c r="E77" s="40"/>
      <c r="F77" s="40"/>
      <c r="G77" s="40"/>
      <c r="H77" s="40"/>
      <c r="I77" s="40"/>
      <c r="J77" s="40"/>
      <c r="K77" s="40"/>
      <c r="L77" s="40"/>
      <c r="M77" s="40"/>
      <c r="N77" s="40"/>
      <c r="O77" s="40"/>
      <c r="P77" s="40"/>
      <c r="Q77" s="22"/>
      <c r="R77" s="40"/>
      <c r="S77" s="40"/>
      <c r="T77" s="40"/>
      <c r="U77" s="40"/>
      <c r="V77" s="40"/>
      <c r="W77" s="40"/>
      <c r="X77" s="40"/>
      <c r="Y77" s="40"/>
      <c r="Z77" s="40"/>
      <c r="AA77" s="40"/>
      <c r="AB77" s="40"/>
      <c r="AC77" s="40"/>
      <c r="AD77" s="40"/>
      <c r="AE77" s="40"/>
      <c r="AF77" s="40"/>
      <c r="AG77" s="40"/>
      <c r="AH77" s="41"/>
    </row>
    <row r="78" spans="2:34" s="1" customFormat="1" ht="11.25">
      <c r="B78" s="7"/>
      <c r="C78" s="7"/>
      <c r="D78" s="40"/>
      <c r="E78" s="40"/>
      <c r="F78" s="40"/>
      <c r="G78" s="40"/>
      <c r="H78" s="40"/>
      <c r="I78" s="40"/>
      <c r="J78" s="40"/>
      <c r="K78" s="40"/>
      <c r="L78" s="40"/>
      <c r="M78" s="40"/>
      <c r="N78" s="40"/>
      <c r="O78" s="40"/>
      <c r="P78" s="40"/>
      <c r="Q78" s="22"/>
      <c r="R78" s="40"/>
      <c r="S78" s="40"/>
      <c r="T78" s="40"/>
      <c r="U78" s="40"/>
      <c r="V78" s="40"/>
      <c r="W78" s="40"/>
      <c r="X78" s="40"/>
      <c r="Y78" s="40"/>
      <c r="Z78" s="40"/>
      <c r="AA78" s="40"/>
      <c r="AB78" s="40"/>
      <c r="AC78" s="40"/>
      <c r="AD78" s="40"/>
      <c r="AE78" s="40"/>
      <c r="AF78" s="40"/>
      <c r="AG78" s="40"/>
      <c r="AH78" s="41"/>
    </row>
    <row r="79" spans="2:34" s="1" customFormat="1" ht="11.25">
      <c r="B79" s="7"/>
      <c r="C79" s="7"/>
      <c r="D79" s="40"/>
      <c r="E79" s="40"/>
      <c r="F79" s="40"/>
      <c r="G79" s="40"/>
      <c r="H79" s="40"/>
      <c r="I79" s="40"/>
      <c r="J79" s="40"/>
      <c r="K79" s="40"/>
      <c r="L79" s="40"/>
      <c r="M79" s="40"/>
      <c r="N79" s="40"/>
      <c r="O79" s="40"/>
      <c r="P79" s="40"/>
      <c r="Q79" s="22"/>
      <c r="R79" s="40"/>
      <c r="S79" s="40"/>
      <c r="T79" s="40"/>
      <c r="U79" s="40"/>
      <c r="V79" s="40"/>
      <c r="W79" s="40"/>
      <c r="X79" s="40"/>
      <c r="Y79" s="40"/>
      <c r="Z79" s="40"/>
      <c r="AA79" s="40"/>
      <c r="AB79" s="40"/>
      <c r="AC79" s="40"/>
      <c r="AD79" s="40"/>
      <c r="AE79" s="40"/>
      <c r="AF79" s="40"/>
      <c r="AG79" s="40"/>
      <c r="AH79" s="41"/>
    </row>
    <row r="80" spans="2:34" s="1" customFormat="1" ht="11.25">
      <c r="B80" s="7"/>
      <c r="C80" s="7"/>
      <c r="D80" s="40"/>
      <c r="E80" s="40"/>
      <c r="F80" s="40"/>
      <c r="G80" s="40"/>
      <c r="H80" s="40"/>
      <c r="I80" s="40"/>
      <c r="J80" s="40"/>
      <c r="K80" s="40"/>
      <c r="L80" s="40"/>
      <c r="M80" s="40"/>
      <c r="N80" s="40"/>
      <c r="O80" s="40"/>
      <c r="P80" s="40"/>
      <c r="Q80" s="22"/>
      <c r="R80" s="40"/>
      <c r="S80" s="40"/>
      <c r="T80" s="40"/>
      <c r="U80" s="40"/>
      <c r="V80" s="40"/>
      <c r="W80" s="40"/>
      <c r="X80" s="40"/>
      <c r="Y80" s="40"/>
      <c r="Z80" s="40"/>
      <c r="AA80" s="40"/>
      <c r="AB80" s="40"/>
      <c r="AC80" s="40"/>
      <c r="AD80" s="40"/>
      <c r="AE80" s="40"/>
      <c r="AF80" s="40"/>
      <c r="AG80" s="40"/>
      <c r="AH80" s="41"/>
    </row>
    <row r="81" spans="2:34" s="1" customFormat="1" ht="11.25">
      <c r="B81" s="7"/>
      <c r="C81" s="7"/>
      <c r="D81" s="40"/>
      <c r="E81" s="40"/>
      <c r="F81" s="40"/>
      <c r="G81" s="40"/>
      <c r="H81" s="40"/>
      <c r="I81" s="40"/>
      <c r="J81" s="40"/>
      <c r="K81" s="40"/>
      <c r="L81" s="40"/>
      <c r="M81" s="40"/>
      <c r="N81" s="40"/>
      <c r="O81" s="40"/>
      <c r="P81" s="40"/>
      <c r="Q81" s="22"/>
      <c r="R81" s="40"/>
      <c r="S81" s="40"/>
      <c r="T81" s="40"/>
      <c r="U81" s="40"/>
      <c r="V81" s="40"/>
      <c r="W81" s="40"/>
      <c r="X81" s="40"/>
      <c r="Y81" s="40"/>
      <c r="Z81" s="40"/>
      <c r="AA81" s="40"/>
      <c r="AB81" s="40"/>
      <c r="AC81" s="40"/>
      <c r="AD81" s="40"/>
      <c r="AE81" s="40"/>
      <c r="AF81" s="40"/>
      <c r="AG81" s="40"/>
      <c r="AH81" s="41"/>
    </row>
    <row r="82" spans="2:34" s="1" customFormat="1" ht="11.25">
      <c r="B82" s="7"/>
      <c r="C82" s="7"/>
      <c r="D82" s="40"/>
      <c r="E82" s="40"/>
      <c r="F82" s="40"/>
      <c r="G82" s="40"/>
      <c r="H82" s="40"/>
      <c r="I82" s="40"/>
      <c r="J82" s="40"/>
      <c r="K82" s="40"/>
      <c r="L82" s="40"/>
      <c r="M82" s="40"/>
      <c r="N82" s="40"/>
      <c r="O82" s="40"/>
      <c r="P82" s="40"/>
      <c r="Q82" s="22"/>
      <c r="R82" s="40"/>
      <c r="S82" s="40"/>
      <c r="T82" s="40"/>
      <c r="U82" s="40"/>
      <c r="V82" s="40"/>
      <c r="W82" s="40"/>
      <c r="X82" s="40"/>
      <c r="Y82" s="40"/>
      <c r="Z82" s="40"/>
      <c r="AA82" s="40"/>
      <c r="AB82" s="40"/>
      <c r="AC82" s="40"/>
      <c r="AD82" s="40"/>
      <c r="AE82" s="40"/>
      <c r="AF82" s="40"/>
      <c r="AG82" s="40"/>
      <c r="AH82" s="41"/>
    </row>
    <row r="83" spans="2:34" s="1" customFormat="1" ht="11.25">
      <c r="B83" s="7"/>
      <c r="C83" s="7"/>
      <c r="D83" s="40"/>
      <c r="E83" s="40"/>
      <c r="F83" s="40"/>
      <c r="G83" s="40"/>
      <c r="H83" s="40"/>
      <c r="I83" s="40"/>
      <c r="J83" s="40"/>
      <c r="K83" s="40"/>
      <c r="L83" s="40"/>
      <c r="M83" s="40"/>
      <c r="N83" s="40"/>
      <c r="O83" s="40"/>
      <c r="P83" s="40"/>
      <c r="Q83" s="22"/>
      <c r="R83" s="40"/>
      <c r="S83" s="40"/>
      <c r="T83" s="40"/>
      <c r="U83" s="40"/>
      <c r="V83" s="40"/>
      <c r="W83" s="40"/>
      <c r="X83" s="40"/>
      <c r="Y83" s="40"/>
      <c r="Z83" s="40"/>
      <c r="AA83" s="40"/>
      <c r="AB83" s="40"/>
      <c r="AC83" s="40"/>
      <c r="AD83" s="40"/>
      <c r="AE83" s="40"/>
      <c r="AF83" s="40"/>
      <c r="AG83" s="40"/>
      <c r="AH83" s="41"/>
    </row>
    <row r="84" spans="2:34" s="1" customFormat="1" ht="11.25">
      <c r="B84" s="7"/>
      <c r="C84" s="7"/>
      <c r="D84" s="40"/>
      <c r="E84" s="40"/>
      <c r="F84" s="40"/>
      <c r="G84" s="40"/>
      <c r="H84" s="40"/>
      <c r="I84" s="40"/>
      <c r="J84" s="40"/>
      <c r="K84" s="40"/>
      <c r="L84" s="40"/>
      <c r="M84" s="40"/>
      <c r="N84" s="40"/>
      <c r="O84" s="40"/>
      <c r="P84" s="40"/>
      <c r="Q84" s="22"/>
      <c r="R84" s="40"/>
      <c r="S84" s="40"/>
      <c r="T84" s="40"/>
      <c r="U84" s="40"/>
      <c r="V84" s="40"/>
      <c r="W84" s="40"/>
      <c r="X84" s="40"/>
      <c r="Y84" s="40"/>
      <c r="Z84" s="40"/>
      <c r="AA84" s="40"/>
      <c r="AB84" s="40"/>
      <c r="AC84" s="40"/>
      <c r="AD84" s="40"/>
      <c r="AE84" s="40"/>
      <c r="AF84" s="40"/>
      <c r="AG84" s="40"/>
      <c r="AH84" s="41"/>
    </row>
    <row r="85" spans="2:34" s="1" customFormat="1" ht="11.25">
      <c r="B85" s="7"/>
      <c r="C85" s="7"/>
      <c r="D85" s="40"/>
      <c r="E85" s="40"/>
      <c r="F85" s="40"/>
      <c r="G85" s="40"/>
      <c r="H85" s="40"/>
      <c r="I85" s="40"/>
      <c r="J85" s="40"/>
      <c r="K85" s="40"/>
      <c r="L85" s="40"/>
      <c r="M85" s="40"/>
      <c r="N85" s="40"/>
      <c r="O85" s="40"/>
      <c r="P85" s="40"/>
      <c r="Q85" s="22"/>
      <c r="R85" s="40"/>
      <c r="S85" s="40"/>
      <c r="T85" s="40"/>
      <c r="U85" s="40"/>
      <c r="V85" s="40"/>
      <c r="W85" s="40"/>
      <c r="X85" s="40"/>
      <c r="Y85" s="40"/>
      <c r="Z85" s="40"/>
      <c r="AA85" s="40"/>
      <c r="AB85" s="40"/>
      <c r="AC85" s="40"/>
      <c r="AD85" s="40"/>
      <c r="AE85" s="40"/>
      <c r="AF85" s="40"/>
      <c r="AG85" s="40"/>
      <c r="AH85" s="41"/>
    </row>
    <row r="86" spans="2:34" s="1" customFormat="1" ht="11.25">
      <c r="B86" s="7"/>
      <c r="C86" s="7"/>
      <c r="D86" s="40"/>
      <c r="E86" s="40"/>
      <c r="F86" s="40"/>
      <c r="G86" s="40"/>
      <c r="H86" s="40"/>
      <c r="I86" s="40"/>
      <c r="J86" s="40"/>
      <c r="K86" s="40"/>
      <c r="L86" s="40"/>
      <c r="M86" s="40"/>
      <c r="N86" s="40"/>
      <c r="O86" s="40"/>
      <c r="P86" s="40"/>
      <c r="Q86" s="22"/>
      <c r="R86" s="40"/>
      <c r="S86" s="40"/>
      <c r="T86" s="40"/>
      <c r="U86" s="40"/>
      <c r="V86" s="40"/>
      <c r="W86" s="40"/>
      <c r="X86" s="40"/>
      <c r="Y86" s="40"/>
      <c r="Z86" s="40"/>
      <c r="AA86" s="40"/>
      <c r="AB86" s="40"/>
      <c r="AC86" s="40"/>
      <c r="AD86" s="40"/>
      <c r="AE86" s="40"/>
      <c r="AF86" s="40"/>
      <c r="AG86" s="40"/>
      <c r="AH86" s="41"/>
    </row>
    <row r="87" spans="2:34" s="1" customFormat="1" ht="11.25">
      <c r="B87" s="7"/>
      <c r="C87" s="7"/>
      <c r="D87" s="40"/>
      <c r="E87" s="40"/>
      <c r="F87" s="40"/>
      <c r="G87" s="40"/>
      <c r="H87" s="40"/>
      <c r="I87" s="40"/>
      <c r="J87" s="40"/>
      <c r="K87" s="40"/>
      <c r="L87" s="40"/>
      <c r="M87" s="40"/>
      <c r="N87" s="40"/>
      <c r="O87" s="40"/>
      <c r="P87" s="40"/>
      <c r="Q87" s="22"/>
      <c r="R87" s="40"/>
      <c r="S87" s="40"/>
      <c r="T87" s="40"/>
      <c r="U87" s="40"/>
      <c r="V87" s="40"/>
      <c r="W87" s="40"/>
      <c r="X87" s="40"/>
      <c r="Y87" s="40"/>
      <c r="Z87" s="40"/>
      <c r="AA87" s="40"/>
      <c r="AB87" s="40"/>
      <c r="AC87" s="40"/>
      <c r="AD87" s="40"/>
      <c r="AE87" s="40"/>
      <c r="AF87" s="40"/>
      <c r="AG87" s="40"/>
      <c r="AH87" s="41"/>
    </row>
    <row r="88" spans="2:34" s="1" customFormat="1" ht="11.25">
      <c r="B88" s="7"/>
      <c r="C88" s="7"/>
      <c r="D88" s="40"/>
      <c r="E88" s="40"/>
      <c r="F88" s="40"/>
      <c r="G88" s="40"/>
      <c r="H88" s="40"/>
      <c r="I88" s="40"/>
      <c r="J88" s="40"/>
      <c r="K88" s="40"/>
      <c r="L88" s="40"/>
      <c r="M88" s="40"/>
      <c r="N88" s="40"/>
      <c r="O88" s="40"/>
      <c r="P88" s="40"/>
      <c r="Q88" s="22"/>
      <c r="R88" s="40"/>
      <c r="S88" s="40"/>
      <c r="T88" s="40"/>
      <c r="U88" s="40"/>
      <c r="V88" s="40"/>
      <c r="W88" s="40"/>
      <c r="X88" s="40"/>
      <c r="Y88" s="40"/>
      <c r="Z88" s="40"/>
      <c r="AA88" s="40"/>
      <c r="AB88" s="40"/>
      <c r="AC88" s="40"/>
      <c r="AD88" s="40"/>
      <c r="AE88" s="40"/>
      <c r="AF88" s="40"/>
      <c r="AG88" s="40"/>
      <c r="AH88" s="41"/>
    </row>
    <row r="89" spans="2:34" s="1" customFormat="1" ht="11.25">
      <c r="B89" s="7"/>
      <c r="C89" s="7"/>
      <c r="D89" s="40"/>
      <c r="E89" s="40"/>
      <c r="F89" s="40"/>
      <c r="G89" s="40"/>
      <c r="H89" s="40"/>
      <c r="I89" s="40"/>
      <c r="J89" s="40"/>
      <c r="K89" s="40"/>
      <c r="L89" s="40"/>
      <c r="M89" s="40"/>
      <c r="N89" s="40"/>
      <c r="O89" s="40"/>
      <c r="P89" s="40"/>
      <c r="Q89" s="22"/>
      <c r="R89" s="40"/>
      <c r="S89" s="40"/>
      <c r="T89" s="40"/>
      <c r="U89" s="40"/>
      <c r="V89" s="40"/>
      <c r="W89" s="40"/>
      <c r="X89" s="40"/>
      <c r="Y89" s="40"/>
      <c r="Z89" s="40"/>
      <c r="AA89" s="40"/>
      <c r="AB89" s="40"/>
      <c r="AC89" s="40"/>
      <c r="AD89" s="40"/>
      <c r="AE89" s="40"/>
      <c r="AF89" s="40"/>
      <c r="AG89" s="40"/>
      <c r="AH89" s="41"/>
    </row>
    <row r="90" spans="2:34" s="1" customFormat="1" ht="11.25">
      <c r="B90" s="7"/>
      <c r="C90" s="7"/>
      <c r="D90" s="40"/>
      <c r="E90" s="40"/>
      <c r="F90" s="40"/>
      <c r="G90" s="40"/>
      <c r="H90" s="40"/>
      <c r="I90" s="40"/>
      <c r="J90" s="40"/>
      <c r="K90" s="40"/>
      <c r="L90" s="40"/>
      <c r="M90" s="40"/>
      <c r="N90" s="40"/>
      <c r="O90" s="40"/>
      <c r="P90" s="40"/>
      <c r="Q90" s="22"/>
      <c r="R90" s="40"/>
      <c r="S90" s="40"/>
      <c r="T90" s="40"/>
      <c r="U90" s="40"/>
      <c r="V90" s="40"/>
      <c r="W90" s="40"/>
      <c r="X90" s="40"/>
      <c r="Y90" s="40"/>
      <c r="Z90" s="40"/>
      <c r="AA90" s="40"/>
      <c r="AB90" s="40"/>
      <c r="AC90" s="40"/>
      <c r="AD90" s="40"/>
      <c r="AE90" s="40"/>
      <c r="AF90" s="40"/>
      <c r="AG90" s="40"/>
      <c r="AH90" s="41"/>
    </row>
    <row r="91" spans="2:34" s="1" customFormat="1" ht="11.25">
      <c r="B91" s="7"/>
      <c r="C91" s="7"/>
      <c r="D91" s="40"/>
      <c r="E91" s="40"/>
      <c r="F91" s="40"/>
      <c r="G91" s="40"/>
      <c r="H91" s="40"/>
      <c r="I91" s="40"/>
      <c r="J91" s="40"/>
      <c r="K91" s="40"/>
      <c r="L91" s="40"/>
      <c r="M91" s="40"/>
      <c r="N91" s="40"/>
      <c r="O91" s="40"/>
      <c r="P91" s="40"/>
      <c r="Q91" s="22"/>
      <c r="R91" s="40"/>
      <c r="S91" s="40"/>
      <c r="T91" s="40"/>
      <c r="U91" s="40"/>
      <c r="V91" s="40"/>
      <c r="W91" s="40"/>
      <c r="X91" s="40"/>
      <c r="Y91" s="40"/>
      <c r="Z91" s="40"/>
      <c r="AA91" s="40"/>
      <c r="AB91" s="40"/>
      <c r="AC91" s="40"/>
      <c r="AD91" s="40"/>
      <c r="AE91" s="40"/>
      <c r="AF91" s="40"/>
      <c r="AG91" s="40"/>
      <c r="AH91" s="41"/>
    </row>
    <row r="92" spans="4:12" s="1" customFormat="1" ht="12.75">
      <c r="D92" s="141"/>
      <c r="E92" s="141"/>
      <c r="F92" s="141"/>
      <c r="G92" s="141"/>
      <c r="H92" s="141"/>
      <c r="I92" s="141"/>
      <c r="J92" s="141"/>
      <c r="K92" s="141"/>
      <c r="L92" s="141"/>
    </row>
    <row r="93" s="1" customFormat="1" ht="53.25" customHeight="1"/>
    <row r="94" s="1" customFormat="1" ht="11.25"/>
    <row r="95" s="1" customFormat="1" ht="11.25"/>
    <row r="96" s="1" customFormat="1" ht="11.25"/>
    <row r="97" s="1" customFormat="1" ht="11.25"/>
    <row r="98" s="1" customFormat="1" ht="11.25"/>
    <row r="99" s="1" customFormat="1" ht="11.25"/>
    <row r="100" s="1" customFormat="1" ht="11.25"/>
    <row r="101" s="1" customFormat="1" ht="11.25"/>
    <row r="102" s="1" customFormat="1" ht="11.25"/>
    <row r="103" s="1" customFormat="1" ht="11.25"/>
    <row r="104" s="1" customFormat="1" ht="11.25"/>
    <row r="105" s="1" customFormat="1" ht="11.25"/>
    <row r="106" s="1" customFormat="1" ht="11.25"/>
    <row r="107" s="1" customFormat="1" ht="11.25"/>
    <row r="108" s="1" customFormat="1" ht="11.25"/>
    <row r="109" s="1" customFormat="1" ht="11.25"/>
    <row r="110" s="1" customFormat="1" ht="11.25"/>
    <row r="111" s="1" customFormat="1" ht="11.25"/>
    <row r="112" s="1" customFormat="1" ht="11.25"/>
    <row r="113" s="1" customFormat="1" ht="11.25"/>
    <row r="114" s="1" customFormat="1" ht="11.25"/>
    <row r="115" s="1" customFormat="1" ht="11.25"/>
    <row r="116" s="1" customFormat="1" ht="11.25"/>
    <row r="117" s="1" customFormat="1" ht="11.25"/>
    <row r="118" s="1" customFormat="1" ht="11.25"/>
    <row r="119" s="1" customFormat="1" ht="11.25"/>
    <row r="120" s="1" customFormat="1" ht="38.25" customHeight="1"/>
    <row r="121" s="1" customFormat="1" ht="11.25"/>
    <row r="122" s="1" customFormat="1" ht="11.25"/>
  </sheetData>
  <autoFilter ref="B4:C76"/>
  <mergeCells count="6">
    <mergeCell ref="P3:Q3"/>
    <mergeCell ref="A1:K1"/>
    <mergeCell ref="D3:F3"/>
    <mergeCell ref="G3:I3"/>
    <mergeCell ref="J3:L3"/>
    <mergeCell ref="M3:O3"/>
  </mergeCells>
  <printOptions/>
  <pageMargins left="0.75" right="0.75" top="1" bottom="1" header="0.5" footer="0.5"/>
  <pageSetup orientation="portrait" paperSize="9"/>
  <legacyDrawing r:id="rId2"/>
</worksheet>
</file>

<file path=xl/worksheets/sheet5.xml><?xml version="1.0" encoding="utf-8"?>
<worksheet xmlns="http://schemas.openxmlformats.org/spreadsheetml/2006/main" xmlns:r="http://schemas.openxmlformats.org/officeDocument/2006/relationships">
  <dimension ref="A1:H444"/>
  <sheetViews>
    <sheetView showGridLines="0" workbookViewId="0" topLeftCell="A1">
      <pane xSplit="2" ySplit="3" topLeftCell="C4" activePane="bottomRight" state="frozen"/>
      <selection pane="topLeft" activeCell="A1" sqref="A1"/>
      <selection pane="topRight" activeCell="C1" sqref="C1"/>
      <selection pane="bottomLeft" activeCell="A4" sqref="A4"/>
      <selection pane="bottomRight" activeCell="A2" sqref="A2"/>
    </sheetView>
  </sheetViews>
  <sheetFormatPr defaultColWidth="9.140625" defaultRowHeight="12.75"/>
  <cols>
    <col min="1" max="1" width="4.57421875" style="1" customWidth="1"/>
    <col min="2" max="2" width="12.28125" style="1" bestFit="1" customWidth="1"/>
    <col min="3" max="3" width="16.7109375" style="1" customWidth="1"/>
    <col min="4" max="4" width="61.00390625" style="1" customWidth="1"/>
    <col min="5" max="16384" width="9.140625" style="1" customWidth="1"/>
  </cols>
  <sheetData>
    <row r="1" spans="1:8" ht="18.75" customHeight="1">
      <c r="A1" s="324" t="s">
        <v>34</v>
      </c>
      <c r="C1" s="322"/>
      <c r="D1" s="322"/>
      <c r="E1" s="323"/>
      <c r="F1" s="323"/>
      <c r="G1" s="323"/>
      <c r="H1" s="323"/>
    </row>
    <row r="2" ht="12" thickBot="1">
      <c r="D2" s="1" t="s">
        <v>68</v>
      </c>
    </row>
    <row r="3" spans="2:7" ht="11.25">
      <c r="B3" s="134" t="s">
        <v>44</v>
      </c>
      <c r="C3" s="134" t="s">
        <v>69</v>
      </c>
      <c r="D3" s="335" t="s">
        <v>35</v>
      </c>
      <c r="E3" s="327"/>
      <c r="F3" s="327"/>
      <c r="G3" s="328"/>
    </row>
    <row r="4" spans="2:7" ht="11.25">
      <c r="B4" s="118" t="s">
        <v>45</v>
      </c>
      <c r="C4" s="226">
        <v>2050</v>
      </c>
      <c r="D4" s="336" t="s">
        <v>70</v>
      </c>
      <c r="E4" s="337"/>
      <c r="F4" s="337"/>
      <c r="G4" s="338"/>
    </row>
    <row r="5" spans="2:7" ht="11.25">
      <c r="B5" s="33" t="s">
        <v>60</v>
      </c>
      <c r="C5" s="124" t="s">
        <v>132</v>
      </c>
      <c r="D5" s="230" t="s">
        <v>133</v>
      </c>
      <c r="E5" s="339"/>
      <c r="F5" s="339"/>
      <c r="G5" s="340"/>
    </row>
    <row r="6" spans="2:7" ht="11.25">
      <c r="B6" s="33" t="s">
        <v>139</v>
      </c>
      <c r="C6" s="124" t="s">
        <v>141</v>
      </c>
      <c r="D6" s="230" t="s">
        <v>142</v>
      </c>
      <c r="E6" s="339" t="s">
        <v>150</v>
      </c>
      <c r="F6" s="339"/>
      <c r="G6" s="340"/>
    </row>
    <row r="7" spans="2:7" ht="11.25">
      <c r="B7" s="33" t="s">
        <v>139</v>
      </c>
      <c r="C7" s="124" t="s">
        <v>143</v>
      </c>
      <c r="D7" s="230" t="s">
        <v>144</v>
      </c>
      <c r="E7" s="339" t="s">
        <v>150</v>
      </c>
      <c r="F7" s="339"/>
      <c r="G7" s="340"/>
    </row>
    <row r="8" spans="2:7" ht="11.25">
      <c r="B8" s="33" t="s">
        <v>139</v>
      </c>
      <c r="C8" s="124" t="s">
        <v>145</v>
      </c>
      <c r="D8" s="230" t="s">
        <v>146</v>
      </c>
      <c r="E8" s="339" t="s">
        <v>150</v>
      </c>
      <c r="F8" s="339"/>
      <c r="G8" s="340"/>
    </row>
    <row r="9" spans="2:7" ht="11.25">
      <c r="B9" s="33" t="s">
        <v>139</v>
      </c>
      <c r="C9" s="124" t="s">
        <v>145</v>
      </c>
      <c r="D9" s="230" t="s">
        <v>147</v>
      </c>
      <c r="E9" s="339" t="s">
        <v>150</v>
      </c>
      <c r="F9" s="339"/>
      <c r="G9" s="340"/>
    </row>
    <row r="10" spans="2:7" ht="11.25">
      <c r="B10" s="33" t="s">
        <v>139</v>
      </c>
      <c r="C10" s="124" t="s">
        <v>148</v>
      </c>
      <c r="D10" s="230" t="s">
        <v>149</v>
      </c>
      <c r="E10" s="325" t="s">
        <v>151</v>
      </c>
      <c r="F10" s="339"/>
      <c r="G10" s="340"/>
    </row>
    <row r="11" spans="2:7" ht="11.25">
      <c r="B11" s="33" t="s">
        <v>3</v>
      </c>
      <c r="C11" s="124"/>
      <c r="D11" s="230" t="s">
        <v>434</v>
      </c>
      <c r="E11" s="325"/>
      <c r="F11" s="339"/>
      <c r="G11" s="340"/>
    </row>
    <row r="12" spans="2:7" ht="11.25">
      <c r="B12" s="33" t="s">
        <v>59</v>
      </c>
      <c r="C12" s="329">
        <v>2007</v>
      </c>
      <c r="D12" s="438" t="s">
        <v>166</v>
      </c>
      <c r="E12" s="439"/>
      <c r="F12" s="439"/>
      <c r="G12" s="340"/>
    </row>
    <row r="13" spans="2:7" ht="11.25">
      <c r="B13" s="33" t="s">
        <v>168</v>
      </c>
      <c r="C13" s="330">
        <v>2009</v>
      </c>
      <c r="D13" s="440" t="s">
        <v>181</v>
      </c>
      <c r="E13" s="441"/>
      <c r="F13" s="441"/>
      <c r="G13" s="340"/>
    </row>
    <row r="14" spans="2:7" ht="11.25">
      <c r="B14" s="33" t="s">
        <v>168</v>
      </c>
      <c r="C14" s="330">
        <v>2011</v>
      </c>
      <c r="D14" s="440" t="s">
        <v>182</v>
      </c>
      <c r="E14" s="441"/>
      <c r="F14" s="441"/>
      <c r="G14" s="340"/>
    </row>
    <row r="15" spans="2:7" ht="11.25">
      <c r="B15" s="33" t="s">
        <v>265</v>
      </c>
      <c r="C15" s="124"/>
      <c r="D15" s="442" t="s">
        <v>191</v>
      </c>
      <c r="E15" s="443"/>
      <c r="F15" s="443"/>
      <c r="G15" s="340"/>
    </row>
    <row r="16" spans="2:7" ht="11.25">
      <c r="B16" s="33" t="s">
        <v>445</v>
      </c>
      <c r="C16" s="330">
        <v>2015</v>
      </c>
      <c r="D16" s="444" t="s">
        <v>205</v>
      </c>
      <c r="E16" s="445"/>
      <c r="F16" s="445"/>
      <c r="G16" s="340"/>
    </row>
    <row r="17" spans="2:7" ht="11.25">
      <c r="B17" s="33" t="s">
        <v>445</v>
      </c>
      <c r="C17" s="331">
        <v>2050</v>
      </c>
      <c r="D17" s="436" t="s">
        <v>206</v>
      </c>
      <c r="E17" s="437"/>
      <c r="F17" s="437"/>
      <c r="G17" s="340"/>
    </row>
    <row r="18" spans="2:7" ht="11.25">
      <c r="B18" s="33" t="s">
        <v>208</v>
      </c>
      <c r="C18" s="124" t="s">
        <v>216</v>
      </c>
      <c r="D18" s="442" t="s">
        <v>217</v>
      </c>
      <c r="E18" s="443"/>
      <c r="F18" s="443"/>
      <c r="G18" s="340"/>
    </row>
    <row r="19" spans="2:7" ht="11.25">
      <c r="B19" s="33" t="s">
        <v>223</v>
      </c>
      <c r="C19" s="124" t="s">
        <v>230</v>
      </c>
      <c r="D19" s="442" t="s">
        <v>231</v>
      </c>
      <c r="E19" s="443"/>
      <c r="F19" s="443"/>
      <c r="G19" s="340"/>
    </row>
    <row r="20" spans="2:7" ht="11.25">
      <c r="B20" s="33" t="s">
        <v>240</v>
      </c>
      <c r="C20" s="124">
        <v>2005</v>
      </c>
      <c r="D20" s="436" t="s">
        <v>246</v>
      </c>
      <c r="E20" s="437"/>
      <c r="F20" s="437"/>
      <c r="G20" s="340"/>
    </row>
    <row r="21" spans="2:7" ht="11.25">
      <c r="B21" s="33" t="s">
        <v>264</v>
      </c>
      <c r="C21" s="332">
        <v>2006</v>
      </c>
      <c r="D21" s="429" t="s">
        <v>266</v>
      </c>
      <c r="E21" s="430"/>
      <c r="F21" s="430"/>
      <c r="G21" s="340"/>
    </row>
    <row r="22" spans="2:7" ht="11.25">
      <c r="B22" s="33" t="s">
        <v>361</v>
      </c>
      <c r="C22" s="124">
        <v>2015</v>
      </c>
      <c r="D22" s="442" t="s">
        <v>285</v>
      </c>
      <c r="E22" s="443"/>
      <c r="F22" s="443"/>
      <c r="G22" s="340"/>
    </row>
    <row r="23" spans="2:7" ht="11.25">
      <c r="B23" s="33" t="s">
        <v>361</v>
      </c>
      <c r="C23" s="124">
        <v>2030</v>
      </c>
      <c r="D23" s="230" t="s">
        <v>286</v>
      </c>
      <c r="E23" s="339"/>
      <c r="F23" s="339"/>
      <c r="G23" s="340"/>
    </row>
    <row r="24" spans="2:7" ht="22.5">
      <c r="B24" s="33" t="s">
        <v>293</v>
      </c>
      <c r="C24" s="333">
        <v>2040</v>
      </c>
      <c r="D24" s="341" t="s">
        <v>305</v>
      </c>
      <c r="E24" s="326"/>
      <c r="F24" s="342"/>
      <c r="G24" s="340"/>
    </row>
    <row r="25" spans="2:7" ht="11.25">
      <c r="B25" s="33" t="s">
        <v>445</v>
      </c>
      <c r="C25" s="330">
        <v>2015</v>
      </c>
      <c r="D25" s="444" t="s">
        <v>205</v>
      </c>
      <c r="E25" s="445"/>
      <c r="F25" s="445"/>
      <c r="G25" s="340"/>
    </row>
    <row r="26" spans="2:7" ht="11.25">
      <c r="B26" s="33" t="s">
        <v>445</v>
      </c>
      <c r="C26" s="331">
        <v>2050</v>
      </c>
      <c r="D26" s="436" t="s">
        <v>206</v>
      </c>
      <c r="E26" s="437"/>
      <c r="F26" s="437"/>
      <c r="G26" s="340"/>
    </row>
    <row r="27" spans="2:7" ht="56.25">
      <c r="B27" s="33" t="s">
        <v>311</v>
      </c>
      <c r="C27" s="334" t="s">
        <v>321</v>
      </c>
      <c r="D27" s="438" t="s">
        <v>322</v>
      </c>
      <c r="E27" s="439"/>
      <c r="F27" s="439"/>
      <c r="G27" s="428"/>
    </row>
    <row r="28" spans="2:7" ht="11.25">
      <c r="B28" s="33" t="s">
        <v>329</v>
      </c>
      <c r="C28" s="124" t="s">
        <v>335</v>
      </c>
      <c r="D28" s="442" t="s">
        <v>336</v>
      </c>
      <c r="E28" s="443"/>
      <c r="F28" s="443"/>
      <c r="G28" s="340"/>
    </row>
    <row r="29" spans="2:7" ht="11.25">
      <c r="B29" s="33" t="s">
        <v>341</v>
      </c>
      <c r="C29" s="124">
        <v>2005</v>
      </c>
      <c r="D29" s="230" t="s">
        <v>357</v>
      </c>
      <c r="E29" s="339"/>
      <c r="F29" s="339"/>
      <c r="G29" s="340"/>
    </row>
    <row r="30" spans="2:7" ht="11.25">
      <c r="B30" s="33" t="s">
        <v>341</v>
      </c>
      <c r="C30" s="124">
        <v>2005</v>
      </c>
      <c r="D30" s="230" t="s">
        <v>358</v>
      </c>
      <c r="E30" s="339"/>
      <c r="F30" s="339"/>
      <c r="G30" s="340"/>
    </row>
    <row r="31" spans="2:7" ht="12" thickBot="1">
      <c r="B31" s="37" t="s">
        <v>341</v>
      </c>
      <c r="C31" s="227">
        <v>2010</v>
      </c>
      <c r="D31" s="231" t="s">
        <v>359</v>
      </c>
      <c r="E31" s="343"/>
      <c r="F31" s="343"/>
      <c r="G31" s="344"/>
    </row>
    <row r="32" spans="4:7" ht="11.25">
      <c r="D32" s="24"/>
      <c r="E32" s="24"/>
      <c r="F32" s="24"/>
      <c r="G32" s="24"/>
    </row>
    <row r="33" spans="4:7" ht="11.25">
      <c r="D33" s="24"/>
      <c r="E33" s="24"/>
      <c r="F33" s="24"/>
      <c r="G33" s="24"/>
    </row>
    <row r="34" spans="4:7" ht="11.25">
      <c r="D34" s="24"/>
      <c r="E34" s="24"/>
      <c r="F34" s="24"/>
      <c r="G34" s="24"/>
    </row>
    <row r="35" spans="4:7" ht="11.25">
      <c r="D35" s="24"/>
      <c r="E35" s="24"/>
      <c r="F35" s="24"/>
      <c r="G35" s="24"/>
    </row>
    <row r="36" spans="4:7" ht="11.25">
      <c r="D36" s="24"/>
      <c r="E36" s="24"/>
      <c r="F36" s="24"/>
      <c r="G36" s="24"/>
    </row>
    <row r="37" spans="4:7" ht="11.25">
      <c r="D37" s="24"/>
      <c r="E37" s="24"/>
      <c r="F37" s="24"/>
      <c r="G37" s="24"/>
    </row>
    <row r="38" spans="4:7" ht="11.25">
      <c r="D38" s="24"/>
      <c r="E38" s="24"/>
      <c r="F38" s="24"/>
      <c r="G38" s="24"/>
    </row>
    <row r="39" spans="4:7" ht="11.25">
      <c r="D39" s="24"/>
      <c r="E39" s="24"/>
      <c r="F39" s="24"/>
      <c r="G39" s="24"/>
    </row>
    <row r="40" spans="4:7" ht="11.25">
      <c r="D40" s="24"/>
      <c r="E40" s="24"/>
      <c r="F40" s="24"/>
      <c r="G40" s="24"/>
    </row>
    <row r="41" spans="4:7" ht="11.25">
      <c r="D41" s="24"/>
      <c r="E41" s="24"/>
      <c r="F41" s="24"/>
      <c r="G41" s="24"/>
    </row>
    <row r="42" spans="4:7" ht="11.25">
      <c r="D42" s="24"/>
      <c r="E42" s="24"/>
      <c r="F42" s="24"/>
      <c r="G42" s="24"/>
    </row>
    <row r="43" spans="4:7" ht="11.25">
      <c r="D43" s="24"/>
      <c r="E43" s="24"/>
      <c r="F43" s="24"/>
      <c r="G43" s="24"/>
    </row>
    <row r="44" spans="4:7" ht="11.25">
      <c r="D44" s="24"/>
      <c r="E44" s="24"/>
      <c r="F44" s="24"/>
      <c r="G44" s="24"/>
    </row>
    <row r="45" spans="4:7" ht="11.25">
      <c r="D45" s="24"/>
      <c r="E45" s="24"/>
      <c r="F45" s="24"/>
      <c r="G45" s="24"/>
    </row>
    <row r="46" spans="4:7" ht="11.25">
      <c r="D46" s="24"/>
      <c r="E46" s="24"/>
      <c r="F46" s="24"/>
      <c r="G46" s="24"/>
    </row>
    <row r="47" spans="4:7" ht="11.25">
      <c r="D47" s="24"/>
      <c r="E47" s="24"/>
      <c r="F47" s="24"/>
      <c r="G47" s="24"/>
    </row>
    <row r="48" spans="4:7" ht="11.25">
      <c r="D48" s="24"/>
      <c r="E48" s="24"/>
      <c r="F48" s="24"/>
      <c r="G48" s="24"/>
    </row>
    <row r="49" spans="4:7" ht="11.25">
      <c r="D49" s="24"/>
      <c r="E49" s="24"/>
      <c r="F49" s="24"/>
      <c r="G49" s="24"/>
    </row>
    <row r="50" spans="4:7" ht="11.25">
      <c r="D50" s="24"/>
      <c r="E50" s="24"/>
      <c r="F50" s="24"/>
      <c r="G50" s="24"/>
    </row>
    <row r="51" spans="4:7" ht="11.25">
      <c r="D51" s="24"/>
      <c r="E51" s="24"/>
      <c r="F51" s="24"/>
      <c r="G51" s="24"/>
    </row>
    <row r="52" spans="4:7" ht="11.25">
      <c r="D52" s="24"/>
      <c r="E52" s="24"/>
      <c r="F52" s="24"/>
      <c r="G52" s="24"/>
    </row>
    <row r="53" spans="4:7" ht="11.25">
      <c r="D53" s="24"/>
      <c r="E53" s="24"/>
      <c r="F53" s="24"/>
      <c r="G53" s="24"/>
    </row>
    <row r="54" spans="4:7" ht="11.25">
      <c r="D54" s="24"/>
      <c r="E54" s="24"/>
      <c r="F54" s="24"/>
      <c r="G54" s="24"/>
    </row>
    <row r="55" spans="4:7" ht="11.25">
      <c r="D55" s="24"/>
      <c r="E55" s="24"/>
      <c r="F55" s="24"/>
      <c r="G55" s="24"/>
    </row>
    <row r="56" spans="4:7" ht="11.25">
      <c r="D56" s="24"/>
      <c r="E56" s="24"/>
      <c r="F56" s="24"/>
      <c r="G56" s="24"/>
    </row>
    <row r="57" spans="4:7" ht="11.25">
      <c r="D57" s="24"/>
      <c r="E57" s="24"/>
      <c r="F57" s="24"/>
      <c r="G57" s="24"/>
    </row>
    <row r="58" spans="4:7" ht="11.25">
      <c r="D58" s="24"/>
      <c r="E58" s="24"/>
      <c r="F58" s="24"/>
      <c r="G58" s="24"/>
    </row>
    <row r="59" spans="4:7" ht="11.25">
      <c r="D59" s="24"/>
      <c r="E59" s="24"/>
      <c r="F59" s="24"/>
      <c r="G59" s="24"/>
    </row>
    <row r="60" spans="4:7" ht="11.25">
      <c r="D60" s="24"/>
      <c r="E60" s="24"/>
      <c r="F60" s="24"/>
      <c r="G60" s="24"/>
    </row>
    <row r="61" spans="4:7" ht="11.25">
      <c r="D61" s="24"/>
      <c r="E61" s="24"/>
      <c r="F61" s="24"/>
      <c r="G61" s="24"/>
    </row>
    <row r="62" spans="4:7" ht="11.25">
      <c r="D62" s="24"/>
      <c r="E62" s="24"/>
      <c r="F62" s="24"/>
      <c r="G62" s="24"/>
    </row>
    <row r="63" spans="4:7" ht="11.25">
      <c r="D63" s="24"/>
      <c r="E63" s="24"/>
      <c r="F63" s="24"/>
      <c r="G63" s="24"/>
    </row>
    <row r="64" spans="4:7" ht="11.25">
      <c r="D64" s="24"/>
      <c r="E64" s="24"/>
      <c r="F64" s="24"/>
      <c r="G64" s="24"/>
    </row>
    <row r="65" spans="4:7" ht="11.25">
      <c r="D65" s="24"/>
      <c r="E65" s="24"/>
      <c r="F65" s="24"/>
      <c r="G65" s="24"/>
    </row>
    <row r="66" spans="4:7" ht="11.25">
      <c r="D66" s="24"/>
      <c r="E66" s="24"/>
      <c r="F66" s="24"/>
      <c r="G66" s="24"/>
    </row>
    <row r="67" spans="4:7" ht="11.25">
      <c r="D67" s="24"/>
      <c r="E67" s="24"/>
      <c r="F67" s="24"/>
      <c r="G67" s="24"/>
    </row>
    <row r="68" spans="4:7" ht="11.25">
      <c r="D68" s="24"/>
      <c r="E68" s="24"/>
      <c r="F68" s="24"/>
      <c r="G68" s="24"/>
    </row>
    <row r="69" spans="4:7" ht="11.25">
      <c r="D69" s="24"/>
      <c r="E69" s="24"/>
      <c r="F69" s="24"/>
      <c r="G69" s="24"/>
    </row>
    <row r="70" spans="4:7" ht="11.25">
      <c r="D70" s="24"/>
      <c r="E70" s="24"/>
      <c r="F70" s="24"/>
      <c r="G70" s="24"/>
    </row>
    <row r="71" spans="4:7" ht="11.25">
      <c r="D71" s="24"/>
      <c r="E71" s="24"/>
      <c r="F71" s="24"/>
      <c r="G71" s="24"/>
    </row>
    <row r="72" spans="4:7" ht="11.25">
      <c r="D72" s="24"/>
      <c r="E72" s="24"/>
      <c r="F72" s="24"/>
      <c r="G72" s="24"/>
    </row>
    <row r="73" spans="4:7" ht="11.25">
      <c r="D73" s="24"/>
      <c r="E73" s="24"/>
      <c r="F73" s="24"/>
      <c r="G73" s="24"/>
    </row>
    <row r="74" spans="4:7" ht="11.25">
      <c r="D74" s="24"/>
      <c r="E74" s="24"/>
      <c r="F74" s="24"/>
      <c r="G74" s="24"/>
    </row>
    <row r="75" spans="4:7" ht="11.25">
      <c r="D75" s="24"/>
      <c r="E75" s="24"/>
      <c r="F75" s="24"/>
      <c r="G75" s="24"/>
    </row>
    <row r="76" spans="4:7" ht="11.25">
      <c r="D76" s="24"/>
      <c r="E76" s="24"/>
      <c r="F76" s="24"/>
      <c r="G76" s="24"/>
    </row>
    <row r="77" spans="4:7" ht="11.25">
      <c r="D77" s="24"/>
      <c r="E77" s="24"/>
      <c r="F77" s="24"/>
      <c r="G77" s="24"/>
    </row>
    <row r="78" spans="4:7" ht="11.25">
      <c r="D78" s="24"/>
      <c r="E78" s="24"/>
      <c r="F78" s="24"/>
      <c r="G78" s="24"/>
    </row>
    <row r="79" spans="4:7" ht="11.25">
      <c r="D79" s="24"/>
      <c r="E79" s="24"/>
      <c r="F79" s="24"/>
      <c r="G79" s="24"/>
    </row>
    <row r="80" spans="4:7" ht="11.25">
      <c r="D80" s="24"/>
      <c r="E80" s="24"/>
      <c r="F80" s="24"/>
      <c r="G80" s="24"/>
    </row>
    <row r="81" spans="4:7" ht="11.25">
      <c r="D81" s="24"/>
      <c r="E81" s="24"/>
      <c r="F81" s="24"/>
      <c r="G81" s="24"/>
    </row>
    <row r="82" spans="4:7" ht="11.25">
      <c r="D82" s="24"/>
      <c r="E82" s="24"/>
      <c r="F82" s="24"/>
      <c r="G82" s="24"/>
    </row>
    <row r="83" spans="4:7" ht="11.25">
      <c r="D83" s="24"/>
      <c r="E83" s="24"/>
      <c r="F83" s="24"/>
      <c r="G83" s="24"/>
    </row>
    <row r="84" spans="4:7" ht="11.25">
      <c r="D84" s="24"/>
      <c r="E84" s="24"/>
      <c r="F84" s="24"/>
      <c r="G84" s="24"/>
    </row>
    <row r="85" spans="4:7" ht="11.25">
      <c r="D85" s="24"/>
      <c r="E85" s="24"/>
      <c r="F85" s="24"/>
      <c r="G85" s="24"/>
    </row>
    <row r="86" spans="4:7" ht="11.25">
      <c r="D86" s="24"/>
      <c r="E86" s="24"/>
      <c r="F86" s="24"/>
      <c r="G86" s="24"/>
    </row>
    <row r="87" spans="4:7" ht="11.25">
      <c r="D87" s="24"/>
      <c r="E87" s="24"/>
      <c r="F87" s="24"/>
      <c r="G87" s="24"/>
    </row>
    <row r="88" spans="4:7" ht="11.25">
      <c r="D88" s="24"/>
      <c r="E88" s="24"/>
      <c r="F88" s="24"/>
      <c r="G88" s="24"/>
    </row>
    <row r="89" spans="4:7" ht="11.25">
      <c r="D89" s="24"/>
      <c r="E89" s="24"/>
      <c r="F89" s="24"/>
      <c r="G89" s="24"/>
    </row>
    <row r="90" spans="4:7" ht="11.25">
      <c r="D90" s="24"/>
      <c r="E90" s="24"/>
      <c r="F90" s="24"/>
      <c r="G90" s="24"/>
    </row>
    <row r="91" spans="4:7" ht="11.25">
      <c r="D91" s="24"/>
      <c r="E91" s="24"/>
      <c r="F91" s="24"/>
      <c r="G91" s="24"/>
    </row>
    <row r="92" spans="4:7" ht="11.25">
      <c r="D92" s="24"/>
      <c r="E92" s="24"/>
      <c r="F92" s="24"/>
      <c r="G92" s="24"/>
    </row>
    <row r="93" spans="4:7" ht="11.25">
      <c r="D93" s="24"/>
      <c r="E93" s="24"/>
      <c r="F93" s="24"/>
      <c r="G93" s="24"/>
    </row>
    <row r="94" spans="4:7" ht="11.25">
      <c r="D94" s="24"/>
      <c r="E94" s="24"/>
      <c r="F94" s="24"/>
      <c r="G94" s="24"/>
    </row>
    <row r="95" spans="4:7" ht="11.25">
      <c r="D95" s="24"/>
      <c r="E95" s="24"/>
      <c r="F95" s="24"/>
      <c r="G95" s="24"/>
    </row>
    <row r="96" spans="4:7" ht="11.25">
      <c r="D96" s="24"/>
      <c r="E96" s="24"/>
      <c r="F96" s="24"/>
      <c r="G96" s="24"/>
    </row>
    <row r="97" spans="4:7" ht="11.25">
      <c r="D97" s="24"/>
      <c r="E97" s="24"/>
      <c r="F97" s="24"/>
      <c r="G97" s="24"/>
    </row>
    <row r="98" spans="4:7" ht="11.25">
      <c r="D98" s="24"/>
      <c r="E98" s="24"/>
      <c r="F98" s="24"/>
      <c r="G98" s="24"/>
    </row>
    <row r="99" spans="4:7" ht="11.25">
      <c r="D99" s="24"/>
      <c r="E99" s="24"/>
      <c r="F99" s="24"/>
      <c r="G99" s="24"/>
    </row>
    <row r="100" spans="4:7" ht="11.25">
      <c r="D100" s="24"/>
      <c r="E100" s="24"/>
      <c r="F100" s="24"/>
      <c r="G100" s="24"/>
    </row>
    <row r="101" spans="4:7" ht="11.25">
      <c r="D101" s="24"/>
      <c r="E101" s="24"/>
      <c r="F101" s="24"/>
      <c r="G101" s="24"/>
    </row>
    <row r="102" spans="4:7" ht="11.25">
      <c r="D102" s="24"/>
      <c r="E102" s="24"/>
      <c r="F102" s="24"/>
      <c r="G102" s="24"/>
    </row>
    <row r="103" spans="4:7" ht="11.25">
      <c r="D103" s="24"/>
      <c r="E103" s="24"/>
      <c r="F103" s="24"/>
      <c r="G103" s="24"/>
    </row>
    <row r="104" spans="4:7" ht="11.25">
      <c r="D104" s="24"/>
      <c r="E104" s="24"/>
      <c r="F104" s="24"/>
      <c r="G104" s="24"/>
    </row>
    <row r="105" spans="4:7" ht="11.25">
      <c r="D105" s="24"/>
      <c r="E105" s="24"/>
      <c r="F105" s="24"/>
      <c r="G105" s="24"/>
    </row>
    <row r="106" spans="4:7" ht="11.25">
      <c r="D106" s="24"/>
      <c r="E106" s="24"/>
      <c r="F106" s="24"/>
      <c r="G106" s="24"/>
    </row>
    <row r="107" spans="4:7" ht="11.25">
      <c r="D107" s="24"/>
      <c r="E107" s="24"/>
      <c r="F107" s="24"/>
      <c r="G107" s="24"/>
    </row>
    <row r="108" spans="4:7" ht="11.25">
      <c r="D108" s="24"/>
      <c r="E108" s="24"/>
      <c r="F108" s="24"/>
      <c r="G108" s="24"/>
    </row>
    <row r="109" spans="4:7" ht="11.25">
      <c r="D109" s="24"/>
      <c r="E109" s="24"/>
      <c r="F109" s="24"/>
      <c r="G109" s="24"/>
    </row>
    <row r="110" spans="4:7" ht="11.25">
      <c r="D110" s="24"/>
      <c r="E110" s="24"/>
      <c r="F110" s="24"/>
      <c r="G110" s="24"/>
    </row>
    <row r="111" spans="4:7" ht="11.25">
      <c r="D111" s="24"/>
      <c r="E111" s="24"/>
      <c r="F111" s="24"/>
      <c r="G111" s="24"/>
    </row>
    <row r="112" spans="4:7" ht="11.25">
      <c r="D112" s="24"/>
      <c r="E112" s="24"/>
      <c r="F112" s="24"/>
      <c r="G112" s="24"/>
    </row>
    <row r="113" spans="4:7" ht="11.25">
      <c r="D113" s="24"/>
      <c r="E113" s="24"/>
      <c r="F113" s="24"/>
      <c r="G113" s="24"/>
    </row>
    <row r="114" spans="4:7" ht="11.25">
      <c r="D114" s="24"/>
      <c r="E114" s="24"/>
      <c r="F114" s="24"/>
      <c r="G114" s="24"/>
    </row>
    <row r="115" spans="4:7" ht="11.25">
      <c r="D115" s="24"/>
      <c r="E115" s="24"/>
      <c r="F115" s="24"/>
      <c r="G115" s="24"/>
    </row>
    <row r="116" spans="4:7" ht="11.25">
      <c r="D116" s="24"/>
      <c r="E116" s="24"/>
      <c r="F116" s="24"/>
      <c r="G116" s="24"/>
    </row>
    <row r="117" spans="4:7" ht="11.25">
      <c r="D117" s="24"/>
      <c r="E117" s="24"/>
      <c r="F117" s="24"/>
      <c r="G117" s="24"/>
    </row>
    <row r="118" spans="4:7" ht="11.25">
      <c r="D118" s="24"/>
      <c r="E118" s="24"/>
      <c r="F118" s="24"/>
      <c r="G118" s="24"/>
    </row>
    <row r="119" spans="4:7" ht="11.25">
      <c r="D119" s="24"/>
      <c r="E119" s="24"/>
      <c r="F119" s="24"/>
      <c r="G119" s="24"/>
    </row>
    <row r="120" spans="4:7" ht="11.25">
      <c r="D120" s="24"/>
      <c r="E120" s="24"/>
      <c r="F120" s="24"/>
      <c r="G120" s="24"/>
    </row>
    <row r="121" spans="4:7" ht="11.25">
      <c r="D121" s="24"/>
      <c r="E121" s="24"/>
      <c r="F121" s="24"/>
      <c r="G121" s="24"/>
    </row>
    <row r="122" spans="4:7" ht="11.25">
      <c r="D122" s="24"/>
      <c r="E122" s="24"/>
      <c r="F122" s="24"/>
      <c r="G122" s="24"/>
    </row>
    <row r="123" spans="4:7" ht="11.25">
      <c r="D123" s="24"/>
      <c r="E123" s="24"/>
      <c r="F123" s="24"/>
      <c r="G123" s="24"/>
    </row>
    <row r="124" spans="4:7" ht="11.25">
      <c r="D124" s="24"/>
      <c r="E124" s="24"/>
      <c r="F124" s="24"/>
      <c r="G124" s="24"/>
    </row>
    <row r="125" spans="4:7" ht="11.25">
      <c r="D125" s="24"/>
      <c r="E125" s="24"/>
      <c r="F125" s="24"/>
      <c r="G125" s="24"/>
    </row>
    <row r="126" spans="4:7" ht="11.25">
      <c r="D126" s="24"/>
      <c r="E126" s="24"/>
      <c r="F126" s="24"/>
      <c r="G126" s="24"/>
    </row>
    <row r="127" spans="4:7" ht="11.25">
      <c r="D127" s="24"/>
      <c r="E127" s="24"/>
      <c r="F127" s="24"/>
      <c r="G127" s="24"/>
    </row>
    <row r="128" spans="4:7" ht="11.25">
      <c r="D128" s="24"/>
      <c r="E128" s="24"/>
      <c r="F128" s="24"/>
      <c r="G128" s="24"/>
    </row>
    <row r="129" spans="4:7" ht="11.25">
      <c r="D129" s="24"/>
      <c r="E129" s="24"/>
      <c r="F129" s="24"/>
      <c r="G129" s="24"/>
    </row>
    <row r="130" spans="4:7" ht="11.25">
      <c r="D130" s="24"/>
      <c r="E130" s="24"/>
      <c r="F130" s="24"/>
      <c r="G130" s="24"/>
    </row>
    <row r="131" spans="4:7" ht="11.25">
      <c r="D131" s="24"/>
      <c r="E131" s="24"/>
      <c r="F131" s="24"/>
      <c r="G131" s="24"/>
    </row>
    <row r="132" spans="4:7" ht="11.25">
      <c r="D132" s="24"/>
      <c r="E132" s="24"/>
      <c r="F132" s="24"/>
      <c r="G132" s="24"/>
    </row>
    <row r="133" spans="4:7" ht="11.25">
      <c r="D133" s="24"/>
      <c r="E133" s="24"/>
      <c r="F133" s="24"/>
      <c r="G133" s="24"/>
    </row>
    <row r="134" spans="4:7" ht="11.25">
      <c r="D134" s="24"/>
      <c r="E134" s="24"/>
      <c r="F134" s="24"/>
      <c r="G134" s="24"/>
    </row>
    <row r="135" spans="4:7" ht="11.25">
      <c r="D135" s="24"/>
      <c r="E135" s="24"/>
      <c r="F135" s="24"/>
      <c r="G135" s="24"/>
    </row>
    <row r="136" spans="4:7" ht="11.25">
      <c r="D136" s="24"/>
      <c r="E136" s="24"/>
      <c r="F136" s="24"/>
      <c r="G136" s="24"/>
    </row>
    <row r="137" spans="4:7" ht="11.25">
      <c r="D137" s="24"/>
      <c r="E137" s="24"/>
      <c r="F137" s="24"/>
      <c r="G137" s="24"/>
    </row>
    <row r="138" spans="4:7" ht="11.25">
      <c r="D138" s="24"/>
      <c r="E138" s="24"/>
      <c r="F138" s="24"/>
      <c r="G138" s="24"/>
    </row>
    <row r="139" spans="4:7" ht="11.25">
      <c r="D139" s="24"/>
      <c r="E139" s="24"/>
      <c r="F139" s="24"/>
      <c r="G139" s="24"/>
    </row>
    <row r="140" spans="4:7" ht="11.25">
      <c r="D140" s="24"/>
      <c r="E140" s="24"/>
      <c r="F140" s="24"/>
      <c r="G140" s="24"/>
    </row>
    <row r="141" spans="4:7" ht="11.25">
      <c r="D141" s="24"/>
      <c r="E141" s="24"/>
      <c r="F141" s="24"/>
      <c r="G141" s="24"/>
    </row>
    <row r="142" spans="4:7" ht="11.25">
      <c r="D142" s="24"/>
      <c r="E142" s="24"/>
      <c r="F142" s="24"/>
      <c r="G142" s="24"/>
    </row>
    <row r="143" spans="4:7" ht="11.25">
      <c r="D143" s="24"/>
      <c r="E143" s="24"/>
      <c r="F143" s="24"/>
      <c r="G143" s="24"/>
    </row>
    <row r="144" spans="4:7" ht="11.25">
      <c r="D144" s="24"/>
      <c r="E144" s="24"/>
      <c r="F144" s="24"/>
      <c r="G144" s="24"/>
    </row>
    <row r="145" spans="4:7" ht="11.25">
      <c r="D145" s="24"/>
      <c r="E145" s="24"/>
      <c r="F145" s="24"/>
      <c r="G145" s="24"/>
    </row>
    <row r="146" spans="4:7" ht="11.25">
      <c r="D146" s="24"/>
      <c r="E146" s="24"/>
      <c r="F146" s="24"/>
      <c r="G146" s="24"/>
    </row>
    <row r="147" spans="4:7" ht="11.25">
      <c r="D147" s="24"/>
      <c r="E147" s="24"/>
      <c r="F147" s="24"/>
      <c r="G147" s="24"/>
    </row>
    <row r="148" spans="4:7" ht="11.25">
      <c r="D148" s="24"/>
      <c r="E148" s="24"/>
      <c r="F148" s="24"/>
      <c r="G148" s="24"/>
    </row>
    <row r="149" spans="4:7" ht="11.25">
      <c r="D149" s="24"/>
      <c r="E149" s="24"/>
      <c r="F149" s="24"/>
      <c r="G149" s="24"/>
    </row>
    <row r="150" spans="4:7" ht="11.25">
      <c r="D150" s="24"/>
      <c r="E150" s="24"/>
      <c r="F150" s="24"/>
      <c r="G150" s="24"/>
    </row>
    <row r="151" spans="4:7" ht="11.25">
      <c r="D151" s="24"/>
      <c r="E151" s="24"/>
      <c r="F151" s="24"/>
      <c r="G151" s="24"/>
    </row>
    <row r="152" spans="4:7" ht="11.25">
      <c r="D152" s="24"/>
      <c r="E152" s="24"/>
      <c r="F152" s="24"/>
      <c r="G152" s="24"/>
    </row>
    <row r="153" spans="4:7" ht="11.25">
      <c r="D153" s="24"/>
      <c r="E153" s="24"/>
      <c r="F153" s="24"/>
      <c r="G153" s="24"/>
    </row>
    <row r="154" spans="4:7" ht="11.25">
      <c r="D154" s="24"/>
      <c r="E154" s="24"/>
      <c r="F154" s="24"/>
      <c r="G154" s="24"/>
    </row>
    <row r="155" spans="4:7" ht="11.25">
      <c r="D155" s="24"/>
      <c r="E155" s="24"/>
      <c r="F155" s="24"/>
      <c r="G155" s="24"/>
    </row>
    <row r="156" spans="4:7" ht="11.25">
      <c r="D156" s="24"/>
      <c r="E156" s="24"/>
      <c r="F156" s="24"/>
      <c r="G156" s="24"/>
    </row>
    <row r="157" spans="4:7" ht="11.25">
      <c r="D157" s="24"/>
      <c r="E157" s="24"/>
      <c r="F157" s="24"/>
      <c r="G157" s="24"/>
    </row>
    <row r="158" spans="4:7" ht="11.25">
      <c r="D158" s="24"/>
      <c r="E158" s="24"/>
      <c r="F158" s="24"/>
      <c r="G158" s="24"/>
    </row>
    <row r="159" spans="4:7" ht="11.25">
      <c r="D159" s="24"/>
      <c r="E159" s="24"/>
      <c r="F159" s="24"/>
      <c r="G159" s="24"/>
    </row>
    <row r="160" spans="4:7" ht="11.25">
      <c r="D160" s="24"/>
      <c r="E160" s="24"/>
      <c r="F160" s="24"/>
      <c r="G160" s="24"/>
    </row>
    <row r="161" spans="4:7" ht="11.25">
      <c r="D161" s="24"/>
      <c r="E161" s="24"/>
      <c r="F161" s="24"/>
      <c r="G161" s="24"/>
    </row>
    <row r="162" spans="4:7" ht="11.25">
      <c r="D162" s="24"/>
      <c r="E162" s="24"/>
      <c r="F162" s="24"/>
      <c r="G162" s="24"/>
    </row>
    <row r="163" spans="4:7" ht="11.25">
      <c r="D163" s="24"/>
      <c r="E163" s="24"/>
      <c r="F163" s="24"/>
      <c r="G163" s="24"/>
    </row>
    <row r="164" spans="4:7" ht="11.25">
      <c r="D164" s="24"/>
      <c r="E164" s="24"/>
      <c r="F164" s="24"/>
      <c r="G164" s="24"/>
    </row>
    <row r="165" spans="4:7" ht="11.25">
      <c r="D165" s="24"/>
      <c r="E165" s="24"/>
      <c r="F165" s="24"/>
      <c r="G165" s="24"/>
    </row>
    <row r="166" spans="4:7" ht="11.25">
      <c r="D166" s="24"/>
      <c r="E166" s="24"/>
      <c r="F166" s="24"/>
      <c r="G166" s="24"/>
    </row>
    <row r="167" spans="4:7" ht="11.25">
      <c r="D167" s="24"/>
      <c r="E167" s="24"/>
      <c r="F167" s="24"/>
      <c r="G167" s="24"/>
    </row>
    <row r="168" spans="4:7" ht="11.25">
      <c r="D168" s="24"/>
      <c r="E168" s="24"/>
      <c r="F168" s="24"/>
      <c r="G168" s="24"/>
    </row>
    <row r="169" spans="4:7" ht="11.25">
      <c r="D169" s="24"/>
      <c r="E169" s="24"/>
      <c r="F169" s="24"/>
      <c r="G169" s="24"/>
    </row>
    <row r="170" spans="4:7" ht="11.25">
      <c r="D170" s="24"/>
      <c r="E170" s="24"/>
      <c r="F170" s="24"/>
      <c r="G170" s="24"/>
    </row>
    <row r="171" spans="4:7" ht="11.25">
      <c r="D171" s="24"/>
      <c r="E171" s="24"/>
      <c r="F171" s="24"/>
      <c r="G171" s="24"/>
    </row>
    <row r="172" spans="4:7" ht="11.25">
      <c r="D172" s="24"/>
      <c r="E172" s="24"/>
      <c r="F172" s="24"/>
      <c r="G172" s="24"/>
    </row>
    <row r="173" spans="4:7" ht="11.25">
      <c r="D173" s="24"/>
      <c r="E173" s="24"/>
      <c r="F173" s="24"/>
      <c r="G173" s="24"/>
    </row>
    <row r="174" spans="4:7" ht="11.25">
      <c r="D174" s="24"/>
      <c r="E174" s="24"/>
      <c r="F174" s="24"/>
      <c r="G174" s="24"/>
    </row>
    <row r="175" spans="4:7" ht="11.25">
      <c r="D175" s="24"/>
      <c r="E175" s="24"/>
      <c r="F175" s="24"/>
      <c r="G175" s="24"/>
    </row>
    <row r="176" spans="4:7" ht="11.25">
      <c r="D176" s="24"/>
      <c r="E176" s="24"/>
      <c r="F176" s="24"/>
      <c r="G176" s="24"/>
    </row>
    <row r="177" spans="4:7" ht="11.25">
      <c r="D177" s="24"/>
      <c r="E177" s="24"/>
      <c r="F177" s="24"/>
      <c r="G177" s="24"/>
    </row>
    <row r="178" spans="4:7" ht="11.25">
      <c r="D178" s="24"/>
      <c r="E178" s="24"/>
      <c r="F178" s="24"/>
      <c r="G178" s="24"/>
    </row>
    <row r="179" spans="4:7" ht="11.25">
      <c r="D179" s="24"/>
      <c r="E179" s="24"/>
      <c r="F179" s="24"/>
      <c r="G179" s="24"/>
    </row>
    <row r="180" spans="4:7" ht="11.25">
      <c r="D180" s="24"/>
      <c r="E180" s="24"/>
      <c r="F180" s="24"/>
      <c r="G180" s="24"/>
    </row>
    <row r="181" spans="4:7" ht="11.25">
      <c r="D181" s="24"/>
      <c r="E181" s="24"/>
      <c r="F181" s="24"/>
      <c r="G181" s="24"/>
    </row>
    <row r="182" spans="4:7" ht="11.25">
      <c r="D182" s="24"/>
      <c r="E182" s="24"/>
      <c r="F182" s="24"/>
      <c r="G182" s="24"/>
    </row>
    <row r="183" spans="4:7" ht="11.25">
      <c r="D183" s="24"/>
      <c r="E183" s="24"/>
      <c r="F183" s="24"/>
      <c r="G183" s="24"/>
    </row>
    <row r="184" spans="4:7" ht="11.25">
      <c r="D184" s="24"/>
      <c r="E184" s="24"/>
      <c r="F184" s="24"/>
      <c r="G184" s="24"/>
    </row>
    <row r="185" spans="4:7" ht="11.25">
      <c r="D185" s="24"/>
      <c r="E185" s="24"/>
      <c r="F185" s="24"/>
      <c r="G185" s="24"/>
    </row>
    <row r="186" spans="4:7" ht="11.25">
      <c r="D186" s="24"/>
      <c r="E186" s="24"/>
      <c r="F186" s="24"/>
      <c r="G186" s="24"/>
    </row>
    <row r="187" spans="4:7" ht="11.25">
      <c r="D187" s="24"/>
      <c r="E187" s="24"/>
      <c r="F187" s="24"/>
      <c r="G187" s="24"/>
    </row>
    <row r="188" spans="4:7" ht="11.25">
      <c r="D188" s="24"/>
      <c r="E188" s="24"/>
      <c r="F188" s="24"/>
      <c r="G188" s="24"/>
    </row>
    <row r="189" spans="4:7" ht="11.25">
      <c r="D189" s="24"/>
      <c r="E189" s="24"/>
      <c r="F189" s="24"/>
      <c r="G189" s="24"/>
    </row>
    <row r="190" spans="4:7" ht="11.25">
      <c r="D190" s="24"/>
      <c r="E190" s="24"/>
      <c r="F190" s="24"/>
      <c r="G190" s="24"/>
    </row>
    <row r="191" spans="4:7" ht="11.25">
      <c r="D191" s="24"/>
      <c r="E191" s="24"/>
      <c r="F191" s="24"/>
      <c r="G191" s="24"/>
    </row>
    <row r="192" spans="4:7" ht="11.25">
      <c r="D192" s="24"/>
      <c r="E192" s="24"/>
      <c r="F192" s="24"/>
      <c r="G192" s="24"/>
    </row>
    <row r="193" spans="4:7" ht="11.25">
      <c r="D193" s="24"/>
      <c r="E193" s="24"/>
      <c r="F193" s="24"/>
      <c r="G193" s="24"/>
    </row>
    <row r="194" spans="4:7" ht="11.25">
      <c r="D194" s="24"/>
      <c r="E194" s="24"/>
      <c r="F194" s="24"/>
      <c r="G194" s="24"/>
    </row>
    <row r="195" spans="4:7" ht="11.25">
      <c r="D195" s="24"/>
      <c r="E195" s="24"/>
      <c r="F195" s="24"/>
      <c r="G195" s="24"/>
    </row>
    <row r="196" spans="4:7" ht="11.25">
      <c r="D196" s="24"/>
      <c r="E196" s="24"/>
      <c r="F196" s="24"/>
      <c r="G196" s="24"/>
    </row>
    <row r="197" spans="4:7" ht="11.25">
      <c r="D197" s="24"/>
      <c r="E197" s="24"/>
      <c r="F197" s="24"/>
      <c r="G197" s="24"/>
    </row>
    <row r="198" spans="4:7" ht="11.25">
      <c r="D198" s="24"/>
      <c r="E198" s="24"/>
      <c r="F198" s="24"/>
      <c r="G198" s="24"/>
    </row>
    <row r="199" spans="4:7" ht="11.25">
      <c r="D199" s="24"/>
      <c r="E199" s="24"/>
      <c r="F199" s="24"/>
      <c r="G199" s="24"/>
    </row>
    <row r="200" spans="4:7" ht="11.25">
      <c r="D200" s="24"/>
      <c r="E200" s="24"/>
      <c r="F200" s="24"/>
      <c r="G200" s="24"/>
    </row>
    <row r="201" spans="4:7" ht="11.25">
      <c r="D201" s="24"/>
      <c r="E201" s="24"/>
      <c r="F201" s="24"/>
      <c r="G201" s="24"/>
    </row>
    <row r="202" spans="4:7" ht="11.25">
      <c r="D202" s="24"/>
      <c r="E202" s="24"/>
      <c r="F202" s="24"/>
      <c r="G202" s="24"/>
    </row>
    <row r="203" spans="4:7" ht="11.25">
      <c r="D203" s="24"/>
      <c r="E203" s="24"/>
      <c r="F203" s="24"/>
      <c r="G203" s="24"/>
    </row>
    <row r="204" spans="4:7" ht="11.25">
      <c r="D204" s="24"/>
      <c r="E204" s="24"/>
      <c r="F204" s="24"/>
      <c r="G204" s="24"/>
    </row>
    <row r="205" spans="4:7" ht="11.25">
      <c r="D205" s="24"/>
      <c r="E205" s="24"/>
      <c r="F205" s="24"/>
      <c r="G205" s="24"/>
    </row>
    <row r="206" spans="4:7" ht="11.25">
      <c r="D206" s="24"/>
      <c r="E206" s="24"/>
      <c r="F206" s="24"/>
      <c r="G206" s="24"/>
    </row>
    <row r="207" spans="4:7" ht="11.25">
      <c r="D207" s="24"/>
      <c r="E207" s="24"/>
      <c r="F207" s="24"/>
      <c r="G207" s="24"/>
    </row>
    <row r="208" spans="4:7" ht="11.25">
      <c r="D208" s="24"/>
      <c r="E208" s="24"/>
      <c r="F208" s="24"/>
      <c r="G208" s="24"/>
    </row>
    <row r="209" spans="4:7" ht="11.25">
      <c r="D209" s="24"/>
      <c r="E209" s="24"/>
      <c r="F209" s="24"/>
      <c r="G209" s="24"/>
    </row>
    <row r="210" spans="4:7" ht="11.25">
      <c r="D210" s="24"/>
      <c r="E210" s="24"/>
      <c r="F210" s="24"/>
      <c r="G210" s="24"/>
    </row>
    <row r="211" spans="4:7" ht="11.25">
      <c r="D211" s="24"/>
      <c r="E211" s="24"/>
      <c r="F211" s="24"/>
      <c r="G211" s="24"/>
    </row>
    <row r="212" spans="4:7" ht="11.25">
      <c r="D212" s="24"/>
      <c r="E212" s="24"/>
      <c r="F212" s="24"/>
      <c r="G212" s="24"/>
    </row>
    <row r="213" spans="4:7" ht="11.25">
      <c r="D213" s="24"/>
      <c r="E213" s="24"/>
      <c r="F213" s="24"/>
      <c r="G213" s="24"/>
    </row>
    <row r="214" spans="4:7" ht="11.25">
      <c r="D214" s="24"/>
      <c r="E214" s="24"/>
      <c r="F214" s="24"/>
      <c r="G214" s="24"/>
    </row>
    <row r="215" spans="4:7" ht="11.25">
      <c r="D215" s="24"/>
      <c r="E215" s="24"/>
      <c r="F215" s="24"/>
      <c r="G215" s="24"/>
    </row>
    <row r="216" spans="4:7" ht="11.25">
      <c r="D216" s="24"/>
      <c r="E216" s="24"/>
      <c r="F216" s="24"/>
      <c r="G216" s="24"/>
    </row>
    <row r="217" spans="4:7" ht="11.25">
      <c r="D217" s="24"/>
      <c r="E217" s="24"/>
      <c r="F217" s="24"/>
      <c r="G217" s="24"/>
    </row>
    <row r="218" spans="4:7" ht="11.25">
      <c r="D218" s="24"/>
      <c r="E218" s="24"/>
      <c r="F218" s="24"/>
      <c r="G218" s="24"/>
    </row>
    <row r="219" spans="4:7" ht="11.25">
      <c r="D219" s="24"/>
      <c r="E219" s="24"/>
      <c r="F219" s="24"/>
      <c r="G219" s="24"/>
    </row>
    <row r="220" spans="4:7" ht="11.25">
      <c r="D220" s="24"/>
      <c r="E220" s="24"/>
      <c r="F220" s="24"/>
      <c r="G220" s="24"/>
    </row>
    <row r="221" spans="4:7" ht="11.25">
      <c r="D221" s="24"/>
      <c r="E221" s="24"/>
      <c r="F221" s="24"/>
      <c r="G221" s="24"/>
    </row>
    <row r="222" spans="4:7" ht="11.25">
      <c r="D222" s="24"/>
      <c r="E222" s="24"/>
      <c r="F222" s="24"/>
      <c r="G222" s="24"/>
    </row>
    <row r="223" spans="4:7" ht="11.25">
      <c r="D223" s="24"/>
      <c r="E223" s="24"/>
      <c r="F223" s="24"/>
      <c r="G223" s="24"/>
    </row>
    <row r="224" spans="4:7" ht="11.25">
      <c r="D224" s="24"/>
      <c r="E224" s="24"/>
      <c r="F224" s="24"/>
      <c r="G224" s="24"/>
    </row>
    <row r="225" spans="4:7" ht="11.25">
      <c r="D225" s="24"/>
      <c r="E225" s="24"/>
      <c r="F225" s="24"/>
      <c r="G225" s="24"/>
    </row>
    <row r="226" spans="4:7" ht="11.25">
      <c r="D226" s="24"/>
      <c r="E226" s="24"/>
      <c r="F226" s="24"/>
      <c r="G226" s="24"/>
    </row>
    <row r="227" spans="4:7" ht="11.25">
      <c r="D227" s="24"/>
      <c r="E227" s="24"/>
      <c r="F227" s="24"/>
      <c r="G227" s="24"/>
    </row>
    <row r="228" spans="4:7" ht="11.25">
      <c r="D228" s="24"/>
      <c r="E228" s="24"/>
      <c r="F228" s="24"/>
      <c r="G228" s="24"/>
    </row>
    <row r="229" spans="4:7" ht="11.25">
      <c r="D229" s="24"/>
      <c r="E229" s="24"/>
      <c r="F229" s="24"/>
      <c r="G229" s="24"/>
    </row>
    <row r="230" spans="4:7" ht="11.25">
      <c r="D230" s="24"/>
      <c r="E230" s="24"/>
      <c r="F230" s="24"/>
      <c r="G230" s="24"/>
    </row>
    <row r="231" spans="4:7" ht="11.25">
      <c r="D231" s="24"/>
      <c r="E231" s="24"/>
      <c r="F231" s="24"/>
      <c r="G231" s="24"/>
    </row>
    <row r="232" spans="4:7" ht="11.25">
      <c r="D232" s="24"/>
      <c r="E232" s="24"/>
      <c r="F232" s="24"/>
      <c r="G232" s="24"/>
    </row>
    <row r="233" spans="4:7" ht="11.25">
      <c r="D233" s="24"/>
      <c r="E233" s="24"/>
      <c r="F233" s="24"/>
      <c r="G233" s="24"/>
    </row>
    <row r="234" spans="4:7" ht="11.25">
      <c r="D234" s="24"/>
      <c r="E234" s="24"/>
      <c r="F234" s="24"/>
      <c r="G234" s="24"/>
    </row>
    <row r="235" spans="4:7" ht="11.25">
      <c r="D235" s="24"/>
      <c r="E235" s="24"/>
      <c r="F235" s="24"/>
      <c r="G235" s="24"/>
    </row>
    <row r="236" spans="4:7" ht="11.25">
      <c r="D236" s="24"/>
      <c r="E236" s="24"/>
      <c r="F236" s="24"/>
      <c r="G236" s="24"/>
    </row>
    <row r="237" spans="4:7" ht="11.25">
      <c r="D237" s="24"/>
      <c r="E237" s="24"/>
      <c r="F237" s="24"/>
      <c r="G237" s="24"/>
    </row>
    <row r="238" spans="4:7" ht="11.25">
      <c r="D238" s="24"/>
      <c r="E238" s="24"/>
      <c r="F238" s="24"/>
      <c r="G238" s="24"/>
    </row>
    <row r="239" spans="4:7" ht="11.25">
      <c r="D239" s="24"/>
      <c r="E239" s="24"/>
      <c r="F239" s="24"/>
      <c r="G239" s="24"/>
    </row>
    <row r="240" spans="4:7" ht="11.25">
      <c r="D240" s="24"/>
      <c r="E240" s="24"/>
      <c r="F240" s="24"/>
      <c r="G240" s="24"/>
    </row>
    <row r="241" spans="4:7" ht="11.25">
      <c r="D241" s="24"/>
      <c r="E241" s="24"/>
      <c r="F241" s="24"/>
      <c r="G241" s="24"/>
    </row>
    <row r="242" spans="4:7" ht="11.25">
      <c r="D242" s="24"/>
      <c r="E242" s="24"/>
      <c r="F242" s="24"/>
      <c r="G242" s="24"/>
    </row>
    <row r="243" spans="4:7" ht="11.25">
      <c r="D243" s="24"/>
      <c r="E243" s="24"/>
      <c r="F243" s="24"/>
      <c r="G243" s="24"/>
    </row>
    <row r="244" spans="4:7" ht="11.25">
      <c r="D244" s="24"/>
      <c r="E244" s="24"/>
      <c r="F244" s="24"/>
      <c r="G244" s="24"/>
    </row>
    <row r="245" spans="4:7" ht="11.25">
      <c r="D245" s="24"/>
      <c r="E245" s="24"/>
      <c r="F245" s="24"/>
      <c r="G245" s="24"/>
    </row>
    <row r="246" spans="4:7" ht="11.25">
      <c r="D246" s="24"/>
      <c r="E246" s="24"/>
      <c r="F246" s="24"/>
      <c r="G246" s="24"/>
    </row>
    <row r="247" spans="4:7" ht="11.25">
      <c r="D247" s="24"/>
      <c r="E247" s="24"/>
      <c r="F247" s="24"/>
      <c r="G247" s="24"/>
    </row>
    <row r="248" spans="4:7" ht="11.25">
      <c r="D248" s="24"/>
      <c r="E248" s="24"/>
      <c r="F248" s="24"/>
      <c r="G248" s="24"/>
    </row>
    <row r="249" spans="4:7" ht="11.25">
      <c r="D249" s="24"/>
      <c r="E249" s="24"/>
      <c r="F249" s="24"/>
      <c r="G249" s="24"/>
    </row>
    <row r="250" spans="4:7" ht="11.25">
      <c r="D250" s="24"/>
      <c r="E250" s="24"/>
      <c r="F250" s="24"/>
      <c r="G250" s="24"/>
    </row>
    <row r="251" spans="4:7" ht="11.25">
      <c r="D251" s="24"/>
      <c r="E251" s="24"/>
      <c r="F251" s="24"/>
      <c r="G251" s="24"/>
    </row>
    <row r="252" spans="4:7" ht="11.25">
      <c r="D252" s="24"/>
      <c r="E252" s="24"/>
      <c r="F252" s="24"/>
      <c r="G252" s="24"/>
    </row>
    <row r="253" spans="4:7" ht="11.25">
      <c r="D253" s="24"/>
      <c r="E253" s="24"/>
      <c r="F253" s="24"/>
      <c r="G253" s="24"/>
    </row>
    <row r="254" spans="4:7" ht="11.25">
      <c r="D254" s="24"/>
      <c r="E254" s="24"/>
      <c r="F254" s="24"/>
      <c r="G254" s="24"/>
    </row>
    <row r="255" spans="4:7" ht="11.25">
      <c r="D255" s="24"/>
      <c r="E255" s="24"/>
      <c r="F255" s="24"/>
      <c r="G255" s="24"/>
    </row>
    <row r="256" spans="4:7" ht="11.25">
      <c r="D256" s="24"/>
      <c r="E256" s="24"/>
      <c r="F256" s="24"/>
      <c r="G256" s="24"/>
    </row>
    <row r="257" spans="4:7" ht="11.25">
      <c r="D257" s="24"/>
      <c r="E257" s="24"/>
      <c r="F257" s="24"/>
      <c r="G257" s="24"/>
    </row>
    <row r="258" spans="4:7" ht="11.25">
      <c r="D258" s="24"/>
      <c r="E258" s="24"/>
      <c r="F258" s="24"/>
      <c r="G258" s="24"/>
    </row>
    <row r="259" spans="4:7" ht="11.25">
      <c r="D259" s="24"/>
      <c r="E259" s="24"/>
      <c r="F259" s="24"/>
      <c r="G259" s="24"/>
    </row>
    <row r="260" spans="4:7" ht="11.25">
      <c r="D260" s="24"/>
      <c r="E260" s="24"/>
      <c r="F260" s="24"/>
      <c r="G260" s="24"/>
    </row>
    <row r="261" spans="4:7" ht="11.25">
      <c r="D261" s="24"/>
      <c r="E261" s="24"/>
      <c r="F261" s="24"/>
      <c r="G261" s="24"/>
    </row>
    <row r="262" spans="4:7" ht="11.25">
      <c r="D262" s="24"/>
      <c r="E262" s="24"/>
      <c r="F262" s="24"/>
      <c r="G262" s="24"/>
    </row>
    <row r="263" spans="4:7" ht="11.25">
      <c r="D263" s="24"/>
      <c r="E263" s="24"/>
      <c r="F263" s="24"/>
      <c r="G263" s="24"/>
    </row>
    <row r="264" spans="4:7" ht="11.25">
      <c r="D264" s="24"/>
      <c r="E264" s="24"/>
      <c r="F264" s="24"/>
      <c r="G264" s="24"/>
    </row>
    <row r="265" spans="4:7" ht="11.25">
      <c r="D265" s="24"/>
      <c r="E265" s="24"/>
      <c r="F265" s="24"/>
      <c r="G265" s="24"/>
    </row>
    <row r="266" spans="4:7" ht="11.25">
      <c r="D266" s="24"/>
      <c r="E266" s="24"/>
      <c r="F266" s="24"/>
      <c r="G266" s="24"/>
    </row>
    <row r="267" spans="4:7" ht="11.25">
      <c r="D267" s="24"/>
      <c r="E267" s="24"/>
      <c r="F267" s="24"/>
      <c r="G267" s="24"/>
    </row>
    <row r="268" spans="4:7" ht="11.25">
      <c r="D268" s="24"/>
      <c r="E268" s="24"/>
      <c r="F268" s="24"/>
      <c r="G268" s="24"/>
    </row>
    <row r="269" spans="4:7" ht="11.25">
      <c r="D269" s="24"/>
      <c r="E269" s="24"/>
      <c r="F269" s="24"/>
      <c r="G269" s="24"/>
    </row>
    <row r="270" spans="4:7" ht="11.25">
      <c r="D270" s="24"/>
      <c r="E270" s="24"/>
      <c r="F270" s="24"/>
      <c r="G270" s="24"/>
    </row>
    <row r="271" spans="4:7" ht="11.25">
      <c r="D271" s="24"/>
      <c r="E271" s="24"/>
      <c r="F271" s="24"/>
      <c r="G271" s="24"/>
    </row>
    <row r="272" spans="4:7" ht="11.25">
      <c r="D272" s="24"/>
      <c r="E272" s="24"/>
      <c r="F272" s="24"/>
      <c r="G272" s="24"/>
    </row>
    <row r="273" spans="4:7" ht="11.25">
      <c r="D273" s="24"/>
      <c r="E273" s="24"/>
      <c r="F273" s="24"/>
      <c r="G273" s="24"/>
    </row>
    <row r="274" spans="4:7" ht="11.25">
      <c r="D274" s="24"/>
      <c r="E274" s="24"/>
      <c r="F274" s="24"/>
      <c r="G274" s="24"/>
    </row>
    <row r="275" spans="4:7" ht="11.25">
      <c r="D275" s="24"/>
      <c r="E275" s="24"/>
      <c r="F275" s="24"/>
      <c r="G275" s="24"/>
    </row>
    <row r="276" spans="4:7" ht="11.25">
      <c r="D276" s="24"/>
      <c r="E276" s="24"/>
      <c r="F276" s="24"/>
      <c r="G276" s="24"/>
    </row>
    <row r="277" spans="4:7" ht="11.25">
      <c r="D277" s="24"/>
      <c r="E277" s="24"/>
      <c r="F277" s="24"/>
      <c r="G277" s="24"/>
    </row>
    <row r="278" spans="4:7" ht="11.25">
      <c r="D278" s="24"/>
      <c r="E278" s="24"/>
      <c r="F278" s="24"/>
      <c r="G278" s="24"/>
    </row>
    <row r="279" spans="4:7" ht="11.25">
      <c r="D279" s="24"/>
      <c r="E279" s="24"/>
      <c r="F279" s="24"/>
      <c r="G279" s="24"/>
    </row>
    <row r="280" spans="4:7" ht="11.25">
      <c r="D280" s="24"/>
      <c r="E280" s="24"/>
      <c r="F280" s="24"/>
      <c r="G280" s="24"/>
    </row>
    <row r="281" spans="4:7" ht="11.25">
      <c r="D281" s="24"/>
      <c r="E281" s="24"/>
      <c r="F281" s="24"/>
      <c r="G281" s="24"/>
    </row>
    <row r="282" spans="4:7" ht="11.25">
      <c r="D282" s="24"/>
      <c r="E282" s="24"/>
      <c r="F282" s="24"/>
      <c r="G282" s="24"/>
    </row>
    <row r="283" spans="4:7" ht="11.25">
      <c r="D283" s="24"/>
      <c r="E283" s="24"/>
      <c r="F283" s="24"/>
      <c r="G283" s="24"/>
    </row>
    <row r="284" spans="4:7" ht="11.25">
      <c r="D284" s="24"/>
      <c r="E284" s="24"/>
      <c r="F284" s="24"/>
      <c r="G284" s="24"/>
    </row>
    <row r="285" spans="4:7" ht="11.25">
      <c r="D285" s="24"/>
      <c r="E285" s="24"/>
      <c r="F285" s="24"/>
      <c r="G285" s="24"/>
    </row>
    <row r="286" spans="4:7" ht="11.25">
      <c r="D286" s="24"/>
      <c r="E286" s="24"/>
      <c r="F286" s="24"/>
      <c r="G286" s="24"/>
    </row>
    <row r="287" spans="4:7" ht="11.25">
      <c r="D287" s="24"/>
      <c r="E287" s="24"/>
      <c r="F287" s="24"/>
      <c r="G287" s="24"/>
    </row>
    <row r="288" spans="4:7" ht="11.25">
      <c r="D288" s="24"/>
      <c r="E288" s="24"/>
      <c r="F288" s="24"/>
      <c r="G288" s="24"/>
    </row>
    <row r="289" spans="4:7" ht="11.25">
      <c r="D289" s="24"/>
      <c r="E289" s="24"/>
      <c r="F289" s="24"/>
      <c r="G289" s="24"/>
    </row>
    <row r="290" spans="4:7" ht="11.25">
      <c r="D290" s="24"/>
      <c r="E290" s="24"/>
      <c r="F290" s="24"/>
      <c r="G290" s="24"/>
    </row>
    <row r="291" spans="4:7" ht="11.25">
      <c r="D291" s="24"/>
      <c r="E291" s="24"/>
      <c r="F291" s="24"/>
      <c r="G291" s="24"/>
    </row>
    <row r="292" spans="4:7" ht="11.25">
      <c r="D292" s="24"/>
      <c r="E292" s="24"/>
      <c r="F292" s="24"/>
      <c r="G292" s="24"/>
    </row>
    <row r="293" spans="4:7" ht="11.25">
      <c r="D293" s="24"/>
      <c r="E293" s="24"/>
      <c r="F293" s="24"/>
      <c r="G293" s="24"/>
    </row>
    <row r="294" spans="4:7" ht="11.25">
      <c r="D294" s="24"/>
      <c r="E294" s="24"/>
      <c r="F294" s="24"/>
      <c r="G294" s="24"/>
    </row>
    <row r="295" spans="4:7" ht="11.25">
      <c r="D295" s="24"/>
      <c r="E295" s="24"/>
      <c r="F295" s="24"/>
      <c r="G295" s="24"/>
    </row>
    <row r="296" spans="4:7" ht="11.25">
      <c r="D296" s="24"/>
      <c r="E296" s="24"/>
      <c r="F296" s="24"/>
      <c r="G296" s="24"/>
    </row>
    <row r="297" spans="4:7" ht="11.25">
      <c r="D297" s="24"/>
      <c r="E297" s="24"/>
      <c r="F297" s="24"/>
      <c r="G297" s="24"/>
    </row>
    <row r="298" spans="4:7" ht="11.25">
      <c r="D298" s="24"/>
      <c r="E298" s="24"/>
      <c r="F298" s="24"/>
      <c r="G298" s="24"/>
    </row>
    <row r="299" spans="4:7" ht="11.25">
      <c r="D299" s="24"/>
      <c r="E299" s="24"/>
      <c r="F299" s="24"/>
      <c r="G299" s="24"/>
    </row>
    <row r="300" spans="4:7" ht="11.25">
      <c r="D300" s="24"/>
      <c r="E300" s="24"/>
      <c r="F300" s="24"/>
      <c r="G300" s="24"/>
    </row>
    <row r="301" spans="4:7" ht="11.25">
      <c r="D301" s="24"/>
      <c r="E301" s="24"/>
      <c r="F301" s="24"/>
      <c r="G301" s="24"/>
    </row>
    <row r="302" spans="4:7" ht="11.25">
      <c r="D302" s="24"/>
      <c r="E302" s="24"/>
      <c r="F302" s="24"/>
      <c r="G302" s="24"/>
    </row>
    <row r="303" spans="4:7" ht="11.25">
      <c r="D303" s="24"/>
      <c r="E303" s="24"/>
      <c r="F303" s="24"/>
      <c r="G303" s="24"/>
    </row>
    <row r="304" spans="4:7" ht="11.25">
      <c r="D304" s="24"/>
      <c r="E304" s="24"/>
      <c r="F304" s="24"/>
      <c r="G304" s="24"/>
    </row>
    <row r="305" spans="4:7" ht="11.25">
      <c r="D305" s="24"/>
      <c r="E305" s="24"/>
      <c r="F305" s="24"/>
      <c r="G305" s="24"/>
    </row>
    <row r="306" spans="4:7" ht="11.25">
      <c r="D306" s="24"/>
      <c r="E306" s="24"/>
      <c r="F306" s="24"/>
      <c r="G306" s="24"/>
    </row>
    <row r="307" spans="4:7" ht="11.25">
      <c r="D307" s="24"/>
      <c r="E307" s="24"/>
      <c r="F307" s="24"/>
      <c r="G307" s="24"/>
    </row>
    <row r="308" spans="4:7" ht="11.25">
      <c r="D308" s="24"/>
      <c r="E308" s="24"/>
      <c r="F308" s="24"/>
      <c r="G308" s="24"/>
    </row>
    <row r="309" spans="4:7" ht="11.25">
      <c r="D309" s="24"/>
      <c r="E309" s="24"/>
      <c r="F309" s="24"/>
      <c r="G309" s="24"/>
    </row>
    <row r="310" spans="4:7" ht="11.25">
      <c r="D310" s="24"/>
      <c r="E310" s="24"/>
      <c r="F310" s="24"/>
      <c r="G310" s="24"/>
    </row>
    <row r="311" spans="4:7" ht="11.25">
      <c r="D311" s="24"/>
      <c r="E311" s="24"/>
      <c r="F311" s="24"/>
      <c r="G311" s="24"/>
    </row>
    <row r="312" spans="4:7" ht="11.25">
      <c r="D312" s="24"/>
      <c r="E312" s="24"/>
      <c r="F312" s="24"/>
      <c r="G312" s="24"/>
    </row>
    <row r="313" spans="4:7" ht="11.25">
      <c r="D313" s="24"/>
      <c r="E313" s="24"/>
      <c r="F313" s="24"/>
      <c r="G313" s="24"/>
    </row>
    <row r="314" spans="4:7" ht="11.25">
      <c r="D314" s="24"/>
      <c r="E314" s="24"/>
      <c r="F314" s="24"/>
      <c r="G314" s="24"/>
    </row>
    <row r="315" spans="4:7" ht="11.25">
      <c r="D315" s="24"/>
      <c r="E315" s="24"/>
      <c r="F315" s="24"/>
      <c r="G315" s="24"/>
    </row>
    <row r="316" spans="4:7" ht="11.25">
      <c r="D316" s="24"/>
      <c r="E316" s="24"/>
      <c r="F316" s="24"/>
      <c r="G316" s="24"/>
    </row>
    <row r="317" spans="4:7" ht="11.25">
      <c r="D317" s="24"/>
      <c r="E317" s="24"/>
      <c r="F317" s="24"/>
      <c r="G317" s="24"/>
    </row>
    <row r="318" spans="4:7" ht="11.25">
      <c r="D318" s="24"/>
      <c r="E318" s="24"/>
      <c r="F318" s="24"/>
      <c r="G318" s="24"/>
    </row>
    <row r="319" spans="4:7" ht="11.25">
      <c r="D319" s="24"/>
      <c r="E319" s="24"/>
      <c r="F319" s="24"/>
      <c r="G319" s="24"/>
    </row>
    <row r="320" spans="4:7" ht="11.25">
      <c r="D320" s="24"/>
      <c r="E320" s="24"/>
      <c r="F320" s="24"/>
      <c r="G320" s="24"/>
    </row>
    <row r="321" spans="4:7" ht="11.25">
      <c r="D321" s="24"/>
      <c r="E321" s="24"/>
      <c r="F321" s="24"/>
      <c r="G321" s="24"/>
    </row>
    <row r="322" spans="4:7" ht="11.25">
      <c r="D322" s="24"/>
      <c r="E322" s="24"/>
      <c r="F322" s="24"/>
      <c r="G322" s="24"/>
    </row>
    <row r="323" spans="4:7" ht="11.25">
      <c r="D323" s="24"/>
      <c r="E323" s="24"/>
      <c r="F323" s="24"/>
      <c r="G323" s="24"/>
    </row>
    <row r="324" spans="4:7" ht="11.25">
      <c r="D324" s="24"/>
      <c r="E324" s="24"/>
      <c r="F324" s="24"/>
      <c r="G324" s="24"/>
    </row>
    <row r="325" spans="4:7" ht="11.25">
      <c r="D325" s="24"/>
      <c r="E325" s="24"/>
      <c r="F325" s="24"/>
      <c r="G325" s="24"/>
    </row>
    <row r="326" spans="4:7" ht="11.25">
      <c r="D326" s="24"/>
      <c r="E326" s="24"/>
      <c r="F326" s="24"/>
      <c r="G326" s="24"/>
    </row>
    <row r="327" spans="4:7" ht="11.25">
      <c r="D327" s="24"/>
      <c r="E327" s="24"/>
      <c r="F327" s="24"/>
      <c r="G327" s="24"/>
    </row>
    <row r="328" spans="4:7" ht="11.25">
      <c r="D328" s="24"/>
      <c r="E328" s="24"/>
      <c r="F328" s="24"/>
      <c r="G328" s="24"/>
    </row>
    <row r="329" spans="4:7" ht="11.25">
      <c r="D329" s="24"/>
      <c r="E329" s="24"/>
      <c r="F329" s="24"/>
      <c r="G329" s="24"/>
    </row>
    <row r="330" spans="4:7" ht="11.25">
      <c r="D330" s="24"/>
      <c r="E330" s="24"/>
      <c r="F330" s="24"/>
      <c r="G330" s="24"/>
    </row>
    <row r="331" spans="4:7" ht="11.25">
      <c r="D331" s="24"/>
      <c r="E331" s="24"/>
      <c r="F331" s="24"/>
      <c r="G331" s="24"/>
    </row>
    <row r="332" spans="4:7" ht="11.25">
      <c r="D332" s="24"/>
      <c r="E332" s="24"/>
      <c r="F332" s="24"/>
      <c r="G332" s="24"/>
    </row>
    <row r="333" spans="4:7" ht="11.25">
      <c r="D333" s="24"/>
      <c r="E333" s="24"/>
      <c r="F333" s="24"/>
      <c r="G333" s="24"/>
    </row>
    <row r="334" spans="4:7" ht="11.25">
      <c r="D334" s="24"/>
      <c r="E334" s="24"/>
      <c r="F334" s="24"/>
      <c r="G334" s="24"/>
    </row>
    <row r="335" spans="4:7" ht="11.25">
      <c r="D335" s="24"/>
      <c r="E335" s="24"/>
      <c r="F335" s="24"/>
      <c r="G335" s="24"/>
    </row>
    <row r="336" spans="4:7" ht="11.25">
      <c r="D336" s="24"/>
      <c r="E336" s="24"/>
      <c r="F336" s="24"/>
      <c r="G336" s="24"/>
    </row>
    <row r="337" spans="4:7" ht="11.25">
      <c r="D337" s="24"/>
      <c r="E337" s="24"/>
      <c r="F337" s="24"/>
      <c r="G337" s="24"/>
    </row>
    <row r="338" spans="4:7" ht="11.25">
      <c r="D338" s="24"/>
      <c r="E338" s="24"/>
      <c r="F338" s="24"/>
      <c r="G338" s="24"/>
    </row>
    <row r="339" spans="4:7" ht="11.25">
      <c r="D339" s="24"/>
      <c r="E339" s="24"/>
      <c r="F339" s="24"/>
      <c r="G339" s="24"/>
    </row>
    <row r="340" spans="4:7" ht="11.25">
      <c r="D340" s="24"/>
      <c r="E340" s="24"/>
      <c r="F340" s="24"/>
      <c r="G340" s="24"/>
    </row>
    <row r="341" spans="4:7" ht="11.25">
      <c r="D341" s="24"/>
      <c r="E341" s="24"/>
      <c r="F341" s="24"/>
      <c r="G341" s="24"/>
    </row>
    <row r="342" spans="4:7" ht="11.25">
      <c r="D342" s="24"/>
      <c r="E342" s="24"/>
      <c r="F342" s="24"/>
      <c r="G342" s="24"/>
    </row>
    <row r="343" spans="4:7" ht="11.25">
      <c r="D343" s="24"/>
      <c r="E343" s="24"/>
      <c r="F343" s="24"/>
      <c r="G343" s="24"/>
    </row>
    <row r="344" spans="4:7" ht="11.25">
      <c r="D344" s="24"/>
      <c r="E344" s="24"/>
      <c r="F344" s="24"/>
      <c r="G344" s="24"/>
    </row>
    <row r="345" spans="4:7" ht="11.25">
      <c r="D345" s="24"/>
      <c r="E345" s="24"/>
      <c r="F345" s="24"/>
      <c r="G345" s="24"/>
    </row>
    <row r="346" spans="4:7" ht="11.25">
      <c r="D346" s="24"/>
      <c r="E346" s="24"/>
      <c r="F346" s="24"/>
      <c r="G346" s="24"/>
    </row>
    <row r="347" spans="4:7" ht="11.25">
      <c r="D347" s="24"/>
      <c r="E347" s="24"/>
      <c r="F347" s="24"/>
      <c r="G347" s="24"/>
    </row>
    <row r="348" spans="4:7" ht="11.25">
      <c r="D348" s="24"/>
      <c r="E348" s="24"/>
      <c r="F348" s="24"/>
      <c r="G348" s="24"/>
    </row>
    <row r="349" spans="4:7" ht="11.25">
      <c r="D349" s="24"/>
      <c r="E349" s="24"/>
      <c r="F349" s="24"/>
      <c r="G349" s="24"/>
    </row>
    <row r="350" spans="4:7" ht="11.25">
      <c r="D350" s="24"/>
      <c r="E350" s="24"/>
      <c r="F350" s="24"/>
      <c r="G350" s="24"/>
    </row>
    <row r="351" spans="4:7" ht="11.25">
      <c r="D351" s="24"/>
      <c r="E351" s="24"/>
      <c r="F351" s="24"/>
      <c r="G351" s="24"/>
    </row>
    <row r="352" spans="4:7" ht="11.25">
      <c r="D352" s="24"/>
      <c r="E352" s="24"/>
      <c r="F352" s="24"/>
      <c r="G352" s="24"/>
    </row>
    <row r="353" spans="4:7" ht="11.25">
      <c r="D353" s="24"/>
      <c r="E353" s="24"/>
      <c r="F353" s="24"/>
      <c r="G353" s="24"/>
    </row>
    <row r="354" spans="4:7" ht="11.25">
      <c r="D354" s="24"/>
      <c r="E354" s="24"/>
      <c r="F354" s="24"/>
      <c r="G354" s="24"/>
    </row>
    <row r="355" spans="4:7" ht="11.25">
      <c r="D355" s="24"/>
      <c r="E355" s="24"/>
      <c r="F355" s="24"/>
      <c r="G355" s="24"/>
    </row>
    <row r="356" spans="4:7" ht="11.25">
      <c r="D356" s="24"/>
      <c r="E356" s="24"/>
      <c r="F356" s="24"/>
      <c r="G356" s="24"/>
    </row>
    <row r="357" spans="4:7" ht="11.25">
      <c r="D357" s="24"/>
      <c r="E357" s="24"/>
      <c r="F357" s="24"/>
      <c r="G357" s="24"/>
    </row>
    <row r="358" spans="4:7" ht="11.25">
      <c r="D358" s="24"/>
      <c r="E358" s="24"/>
      <c r="F358" s="24"/>
      <c r="G358" s="24"/>
    </row>
    <row r="359" spans="4:7" ht="11.25">
      <c r="D359" s="24"/>
      <c r="E359" s="24"/>
      <c r="F359" s="24"/>
      <c r="G359" s="24"/>
    </row>
    <row r="360" spans="4:7" ht="11.25">
      <c r="D360" s="24"/>
      <c r="E360" s="24"/>
      <c r="F360" s="24"/>
      <c r="G360" s="24"/>
    </row>
    <row r="361" spans="4:7" ht="11.25">
      <c r="D361" s="24"/>
      <c r="E361" s="24"/>
      <c r="F361" s="24"/>
      <c r="G361" s="24"/>
    </row>
    <row r="362" spans="4:7" ht="11.25">
      <c r="D362" s="24"/>
      <c r="E362" s="24"/>
      <c r="F362" s="24"/>
      <c r="G362" s="24"/>
    </row>
    <row r="363" spans="4:7" ht="11.25">
      <c r="D363" s="24"/>
      <c r="E363" s="24"/>
      <c r="F363" s="24"/>
      <c r="G363" s="24"/>
    </row>
    <row r="364" spans="4:7" ht="11.25">
      <c r="D364" s="24"/>
      <c r="E364" s="24"/>
      <c r="F364" s="24"/>
      <c r="G364" s="24"/>
    </row>
    <row r="365" spans="4:7" ht="11.25">
      <c r="D365" s="24"/>
      <c r="E365" s="24"/>
      <c r="F365" s="24"/>
      <c r="G365" s="24"/>
    </row>
    <row r="366" spans="4:7" ht="11.25">
      <c r="D366" s="24"/>
      <c r="E366" s="24"/>
      <c r="F366" s="24"/>
      <c r="G366" s="24"/>
    </row>
    <row r="367" spans="4:7" ht="11.25">
      <c r="D367" s="24"/>
      <c r="E367" s="24"/>
      <c r="F367" s="24"/>
      <c r="G367" s="24"/>
    </row>
    <row r="368" spans="4:7" ht="11.25">
      <c r="D368" s="24"/>
      <c r="E368" s="24"/>
      <c r="F368" s="24"/>
      <c r="G368" s="24"/>
    </row>
    <row r="369" spans="4:7" ht="11.25">
      <c r="D369" s="24"/>
      <c r="E369" s="24"/>
      <c r="F369" s="24"/>
      <c r="G369" s="24"/>
    </row>
    <row r="370" spans="4:7" ht="11.25">
      <c r="D370" s="24"/>
      <c r="E370" s="24"/>
      <c r="F370" s="24"/>
      <c r="G370" s="24"/>
    </row>
    <row r="371" spans="4:7" ht="11.25">
      <c r="D371" s="24"/>
      <c r="E371" s="24"/>
      <c r="F371" s="24"/>
      <c r="G371" s="24"/>
    </row>
    <row r="372" spans="4:7" ht="11.25">
      <c r="D372" s="24"/>
      <c r="E372" s="24"/>
      <c r="F372" s="24"/>
      <c r="G372" s="24"/>
    </row>
    <row r="373" spans="4:7" ht="11.25">
      <c r="D373" s="24"/>
      <c r="E373" s="24"/>
      <c r="F373" s="24"/>
      <c r="G373" s="24"/>
    </row>
    <row r="374" spans="4:7" ht="11.25">
      <c r="D374" s="24"/>
      <c r="E374" s="24"/>
      <c r="F374" s="24"/>
      <c r="G374" s="24"/>
    </row>
    <row r="375" spans="4:7" ht="11.25">
      <c r="D375" s="24"/>
      <c r="E375" s="24"/>
      <c r="F375" s="24"/>
      <c r="G375" s="24"/>
    </row>
    <row r="376" spans="4:7" ht="11.25">
      <c r="D376" s="24"/>
      <c r="E376" s="24"/>
      <c r="F376" s="24"/>
      <c r="G376" s="24"/>
    </row>
    <row r="377" spans="4:7" ht="11.25">
      <c r="D377" s="24"/>
      <c r="E377" s="24"/>
      <c r="F377" s="24"/>
      <c r="G377" s="24"/>
    </row>
    <row r="378" spans="4:7" ht="11.25">
      <c r="D378" s="24"/>
      <c r="E378" s="24"/>
      <c r="F378" s="24"/>
      <c r="G378" s="24"/>
    </row>
    <row r="379" spans="4:7" ht="11.25">
      <c r="D379" s="24"/>
      <c r="E379" s="24"/>
      <c r="F379" s="24"/>
      <c r="G379" s="24"/>
    </row>
    <row r="380" spans="4:7" ht="11.25">
      <c r="D380" s="24"/>
      <c r="E380" s="24"/>
      <c r="F380" s="24"/>
      <c r="G380" s="24"/>
    </row>
    <row r="381" spans="4:7" ht="11.25">
      <c r="D381" s="24"/>
      <c r="E381" s="24"/>
      <c r="F381" s="24"/>
      <c r="G381" s="24"/>
    </row>
    <row r="382" spans="4:7" ht="11.25">
      <c r="D382" s="24"/>
      <c r="E382" s="24"/>
      <c r="F382" s="24"/>
      <c r="G382" s="24"/>
    </row>
    <row r="383" spans="4:7" ht="11.25">
      <c r="D383" s="24"/>
      <c r="E383" s="24"/>
      <c r="F383" s="24"/>
      <c r="G383" s="24"/>
    </row>
    <row r="384" spans="4:7" ht="11.25">
      <c r="D384" s="24"/>
      <c r="E384" s="24"/>
      <c r="F384" s="24"/>
      <c r="G384" s="24"/>
    </row>
    <row r="385" spans="4:7" ht="11.25">
      <c r="D385" s="24"/>
      <c r="E385" s="24"/>
      <c r="F385" s="24"/>
      <c r="G385" s="24"/>
    </row>
    <row r="386" spans="4:7" ht="11.25">
      <c r="D386" s="24"/>
      <c r="E386" s="24"/>
      <c r="F386" s="24"/>
      <c r="G386" s="24"/>
    </row>
    <row r="387" spans="4:7" ht="11.25">
      <c r="D387" s="24"/>
      <c r="E387" s="24"/>
      <c r="F387" s="24"/>
      <c r="G387" s="24"/>
    </row>
    <row r="388" spans="4:7" ht="11.25">
      <c r="D388" s="24"/>
      <c r="E388" s="24"/>
      <c r="F388" s="24"/>
      <c r="G388" s="24"/>
    </row>
    <row r="389" spans="4:7" ht="11.25">
      <c r="D389" s="24"/>
      <c r="E389" s="24"/>
      <c r="F389" s="24"/>
      <c r="G389" s="24"/>
    </row>
    <row r="390" spans="4:7" ht="11.25">
      <c r="D390" s="24"/>
      <c r="E390" s="24"/>
      <c r="F390" s="24"/>
      <c r="G390" s="24"/>
    </row>
    <row r="391" spans="4:7" ht="11.25">
      <c r="D391" s="24"/>
      <c r="E391" s="24"/>
      <c r="F391" s="24"/>
      <c r="G391" s="24"/>
    </row>
    <row r="392" spans="4:7" ht="11.25">
      <c r="D392" s="24"/>
      <c r="E392" s="24"/>
      <c r="F392" s="24"/>
      <c r="G392" s="24"/>
    </row>
    <row r="393" spans="4:7" ht="11.25">
      <c r="D393" s="24"/>
      <c r="E393" s="24"/>
      <c r="F393" s="24"/>
      <c r="G393" s="24"/>
    </row>
    <row r="394" spans="4:7" ht="11.25">
      <c r="D394" s="24"/>
      <c r="E394" s="24"/>
      <c r="F394" s="24"/>
      <c r="G394" s="24"/>
    </row>
    <row r="395" spans="4:7" ht="11.25">
      <c r="D395" s="24"/>
      <c r="E395" s="24"/>
      <c r="F395" s="24"/>
      <c r="G395" s="24"/>
    </row>
    <row r="396" spans="4:7" ht="11.25">
      <c r="D396" s="24"/>
      <c r="E396" s="24"/>
      <c r="F396" s="24"/>
      <c r="G396" s="24"/>
    </row>
    <row r="397" spans="4:7" ht="11.25">
      <c r="D397" s="24"/>
      <c r="E397" s="24"/>
      <c r="F397" s="24"/>
      <c r="G397" s="24"/>
    </row>
    <row r="398" spans="4:7" ht="11.25">
      <c r="D398" s="24"/>
      <c r="E398" s="24"/>
      <c r="F398" s="24"/>
      <c r="G398" s="24"/>
    </row>
    <row r="399" spans="4:7" ht="11.25">
      <c r="D399" s="24"/>
      <c r="E399" s="24"/>
      <c r="F399" s="24"/>
      <c r="G399" s="24"/>
    </row>
    <row r="400" spans="4:7" ht="11.25">
      <c r="D400" s="24"/>
      <c r="E400" s="24"/>
      <c r="F400" s="24"/>
      <c r="G400" s="24"/>
    </row>
    <row r="401" spans="4:7" ht="11.25">
      <c r="D401" s="24"/>
      <c r="E401" s="24"/>
      <c r="F401" s="24"/>
      <c r="G401" s="24"/>
    </row>
    <row r="402" spans="4:7" ht="11.25">
      <c r="D402" s="24"/>
      <c r="E402" s="24"/>
      <c r="F402" s="24"/>
      <c r="G402" s="24"/>
    </row>
    <row r="403" spans="4:7" ht="11.25">
      <c r="D403" s="24"/>
      <c r="E403" s="24"/>
      <c r="F403" s="24"/>
      <c r="G403" s="24"/>
    </row>
    <row r="404" spans="4:7" ht="11.25">
      <c r="D404" s="24"/>
      <c r="E404" s="24"/>
      <c r="F404" s="24"/>
      <c r="G404" s="24"/>
    </row>
    <row r="405" spans="4:7" ht="11.25">
      <c r="D405" s="24"/>
      <c r="E405" s="24"/>
      <c r="F405" s="24"/>
      <c r="G405" s="24"/>
    </row>
    <row r="406" spans="4:7" ht="11.25">
      <c r="D406" s="24"/>
      <c r="E406" s="24"/>
      <c r="F406" s="24"/>
      <c r="G406" s="24"/>
    </row>
    <row r="407" spans="4:7" ht="11.25">
      <c r="D407" s="24"/>
      <c r="E407" s="24"/>
      <c r="F407" s="24"/>
      <c r="G407" s="24"/>
    </row>
    <row r="408" spans="4:7" ht="11.25">
      <c r="D408" s="24"/>
      <c r="E408" s="24"/>
      <c r="F408" s="24"/>
      <c r="G408" s="24"/>
    </row>
    <row r="409" spans="4:7" ht="11.25">
      <c r="D409" s="24"/>
      <c r="E409" s="24"/>
      <c r="F409" s="24"/>
      <c r="G409" s="24"/>
    </row>
    <row r="410" spans="4:7" ht="11.25">
      <c r="D410" s="24"/>
      <c r="E410" s="24"/>
      <c r="F410" s="24"/>
      <c r="G410" s="24"/>
    </row>
    <row r="411" spans="4:7" ht="11.25">
      <c r="D411" s="24"/>
      <c r="E411" s="24"/>
      <c r="F411" s="24"/>
      <c r="G411" s="24"/>
    </row>
    <row r="412" spans="4:7" ht="11.25">
      <c r="D412" s="24"/>
      <c r="E412" s="24"/>
      <c r="F412" s="24"/>
      <c r="G412" s="24"/>
    </row>
    <row r="413" spans="4:7" ht="11.25">
      <c r="D413" s="24"/>
      <c r="E413" s="24"/>
      <c r="F413" s="24"/>
      <c r="G413" s="24"/>
    </row>
    <row r="414" spans="4:7" ht="11.25">
      <c r="D414" s="24"/>
      <c r="E414" s="24"/>
      <c r="F414" s="24"/>
      <c r="G414" s="24"/>
    </row>
    <row r="415" spans="4:7" ht="11.25">
      <c r="D415" s="24"/>
      <c r="E415" s="24"/>
      <c r="F415" s="24"/>
      <c r="G415" s="24"/>
    </row>
    <row r="416" spans="4:7" ht="11.25">
      <c r="D416" s="24"/>
      <c r="E416" s="24"/>
      <c r="F416" s="24"/>
      <c r="G416" s="24"/>
    </row>
    <row r="417" spans="4:7" ht="11.25">
      <c r="D417" s="24"/>
      <c r="E417" s="24"/>
      <c r="F417" s="24"/>
      <c r="G417" s="24"/>
    </row>
    <row r="418" spans="4:7" ht="11.25">
      <c r="D418" s="24"/>
      <c r="E418" s="24"/>
      <c r="F418" s="24"/>
      <c r="G418" s="24"/>
    </row>
    <row r="419" spans="4:7" ht="11.25">
      <c r="D419" s="24"/>
      <c r="E419" s="24"/>
      <c r="F419" s="24"/>
      <c r="G419" s="24"/>
    </row>
    <row r="420" spans="4:7" ht="11.25">
      <c r="D420" s="24"/>
      <c r="E420" s="24"/>
      <c r="F420" s="24"/>
      <c r="G420" s="24"/>
    </row>
    <row r="421" spans="4:7" ht="11.25">
      <c r="D421" s="24"/>
      <c r="E421" s="24"/>
      <c r="F421" s="24"/>
      <c r="G421" s="24"/>
    </row>
    <row r="422" spans="4:7" ht="11.25">
      <c r="D422" s="24"/>
      <c r="E422" s="24"/>
      <c r="F422" s="24"/>
      <c r="G422" s="24"/>
    </row>
    <row r="423" spans="4:7" ht="11.25">
      <c r="D423" s="24"/>
      <c r="E423" s="24"/>
      <c r="F423" s="24"/>
      <c r="G423" s="24"/>
    </row>
    <row r="424" spans="4:7" ht="11.25">
      <c r="D424" s="24"/>
      <c r="E424" s="24"/>
      <c r="F424" s="24"/>
      <c r="G424" s="24"/>
    </row>
    <row r="425" spans="4:7" ht="11.25">
      <c r="D425" s="24"/>
      <c r="E425" s="24"/>
      <c r="F425" s="24"/>
      <c r="G425" s="24"/>
    </row>
    <row r="426" spans="4:7" ht="11.25">
      <c r="D426" s="24"/>
      <c r="E426" s="24"/>
      <c r="F426" s="24"/>
      <c r="G426" s="24"/>
    </row>
    <row r="427" spans="4:7" ht="11.25">
      <c r="D427" s="24"/>
      <c r="E427" s="24"/>
      <c r="F427" s="24"/>
      <c r="G427" s="24"/>
    </row>
    <row r="428" spans="4:7" ht="11.25">
      <c r="D428" s="24"/>
      <c r="E428" s="24"/>
      <c r="F428" s="24"/>
      <c r="G428" s="24"/>
    </row>
    <row r="429" spans="4:7" ht="11.25">
      <c r="D429" s="24"/>
      <c r="E429" s="24"/>
      <c r="F429" s="24"/>
      <c r="G429" s="24"/>
    </row>
    <row r="430" spans="4:7" ht="11.25">
      <c r="D430" s="24"/>
      <c r="E430" s="24"/>
      <c r="F430" s="24"/>
      <c r="G430" s="24"/>
    </row>
    <row r="431" spans="4:7" ht="11.25">
      <c r="D431" s="24"/>
      <c r="E431" s="24"/>
      <c r="F431" s="24"/>
      <c r="G431" s="24"/>
    </row>
    <row r="432" spans="4:7" ht="11.25">
      <c r="D432" s="24"/>
      <c r="E432" s="24"/>
      <c r="F432" s="24"/>
      <c r="G432" s="24"/>
    </row>
    <row r="433" spans="4:7" ht="11.25">
      <c r="D433" s="24"/>
      <c r="E433" s="24"/>
      <c r="F433" s="24"/>
      <c r="G433" s="24"/>
    </row>
    <row r="434" spans="4:7" ht="11.25">
      <c r="D434" s="24"/>
      <c r="E434" s="24"/>
      <c r="F434" s="24"/>
      <c r="G434" s="24"/>
    </row>
    <row r="435" spans="4:7" ht="11.25">
      <c r="D435" s="24"/>
      <c r="E435" s="24"/>
      <c r="F435" s="24"/>
      <c r="G435" s="24"/>
    </row>
    <row r="436" spans="4:7" ht="11.25">
      <c r="D436" s="24"/>
      <c r="E436" s="24"/>
      <c r="F436" s="24"/>
      <c r="G436" s="24"/>
    </row>
    <row r="437" spans="4:7" ht="11.25">
      <c r="D437" s="24"/>
      <c r="E437" s="24"/>
      <c r="F437" s="24"/>
      <c r="G437" s="24"/>
    </row>
    <row r="438" spans="4:7" ht="11.25">
      <c r="D438" s="24"/>
      <c r="E438" s="24"/>
      <c r="F438" s="24"/>
      <c r="G438" s="24"/>
    </row>
    <row r="439" spans="4:7" ht="11.25">
      <c r="D439" s="24"/>
      <c r="E439" s="24"/>
      <c r="F439" s="24"/>
      <c r="G439" s="24"/>
    </row>
    <row r="440" spans="4:7" ht="11.25">
      <c r="D440" s="24"/>
      <c r="E440" s="24"/>
      <c r="F440" s="24"/>
      <c r="G440" s="24"/>
    </row>
    <row r="441" spans="4:7" ht="11.25">
      <c r="D441" s="24"/>
      <c r="E441" s="24"/>
      <c r="F441" s="24"/>
      <c r="G441" s="24"/>
    </row>
    <row r="442" spans="4:7" ht="11.25">
      <c r="D442" s="24"/>
      <c r="E442" s="24"/>
      <c r="F442" s="24"/>
      <c r="G442" s="24"/>
    </row>
    <row r="443" spans="4:7" ht="11.25">
      <c r="D443" s="24"/>
      <c r="E443" s="24"/>
      <c r="F443" s="24"/>
      <c r="G443" s="24"/>
    </row>
    <row r="444" spans="4:7" ht="11.25">
      <c r="D444" s="24"/>
      <c r="E444" s="24"/>
      <c r="F444" s="24"/>
      <c r="G444" s="24"/>
    </row>
  </sheetData>
  <autoFilter ref="B3:C31"/>
  <mergeCells count="15">
    <mergeCell ref="D28:F28"/>
    <mergeCell ref="D19:F19"/>
    <mergeCell ref="D20:F20"/>
    <mergeCell ref="D16:F16"/>
    <mergeCell ref="D17:F17"/>
    <mergeCell ref="D18:F18"/>
    <mergeCell ref="D27:G27"/>
    <mergeCell ref="D21:F21"/>
    <mergeCell ref="D22:F22"/>
    <mergeCell ref="D25:F25"/>
    <mergeCell ref="D26:F26"/>
    <mergeCell ref="D12:F12"/>
    <mergeCell ref="D13:F13"/>
    <mergeCell ref="D14:F14"/>
    <mergeCell ref="D15:F15"/>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O684"/>
  <sheetViews>
    <sheetView showGridLines="0" workbookViewId="0" topLeftCell="A1">
      <pane xSplit="3" ySplit="5" topLeftCell="D6" activePane="bottomRight" state="frozen"/>
      <selection pane="topLeft" activeCell="A1" sqref="A1"/>
      <selection pane="topRight" activeCell="D1" sqref="D1"/>
      <selection pane="bottomLeft" activeCell="A5" sqref="A5"/>
      <selection pane="bottomRight" activeCell="A4" sqref="A4"/>
    </sheetView>
  </sheetViews>
  <sheetFormatPr defaultColWidth="9.140625" defaultRowHeight="12.75"/>
  <cols>
    <col min="1" max="1" width="1.8515625" style="7" customWidth="1"/>
    <col min="2" max="2" width="11.421875" style="7" customWidth="1"/>
    <col min="3" max="3" width="7.57421875" style="7" customWidth="1"/>
    <col min="4" max="4" width="12.140625" style="7" customWidth="1"/>
    <col min="5" max="5" width="11.7109375" style="7" customWidth="1"/>
    <col min="6" max="6" width="11.00390625" style="7" customWidth="1"/>
    <col min="7" max="7" width="9.140625" style="7" customWidth="1"/>
    <col min="8" max="8" width="13.140625" style="7" customWidth="1"/>
    <col min="9" max="10" width="7.140625" style="7" customWidth="1"/>
    <col min="11" max="11" width="8.00390625" style="7" customWidth="1"/>
    <col min="12" max="12" width="9.8515625" style="7" customWidth="1"/>
    <col min="13" max="13" width="48.7109375" style="7" customWidth="1"/>
    <col min="14" max="14" width="39.00390625" style="7" customWidth="1"/>
    <col min="15" max="15" width="38.421875" style="7" customWidth="1"/>
    <col min="16" max="16384" width="9.140625" style="7" customWidth="1"/>
  </cols>
  <sheetData>
    <row r="1" spans="1:12" ht="15.75">
      <c r="A1" s="216" t="s">
        <v>32</v>
      </c>
      <c r="B1" s="217"/>
      <c r="C1" s="183"/>
      <c r="D1" s="183"/>
      <c r="E1" s="183"/>
      <c r="F1" s="183"/>
      <c r="G1" s="183"/>
      <c r="H1" s="183"/>
      <c r="I1" s="183"/>
      <c r="J1" s="183"/>
      <c r="K1" s="183"/>
      <c r="L1" s="183"/>
    </row>
    <row r="2" ht="15" customHeight="1">
      <c r="A2" s="216" t="s">
        <v>26</v>
      </c>
    </row>
    <row r="3" ht="15" customHeight="1" thickBot="1">
      <c r="A3" s="216" t="s">
        <v>33</v>
      </c>
    </row>
    <row r="4" spans="5:13" ht="13.5" customHeight="1" thickBot="1">
      <c r="E4" s="449" t="s">
        <v>443</v>
      </c>
      <c r="F4" s="450"/>
      <c r="G4" s="450"/>
      <c r="H4" s="451"/>
      <c r="I4" s="451"/>
      <c r="J4" s="447" t="s">
        <v>28</v>
      </c>
      <c r="K4" s="448"/>
      <c r="L4" s="431" t="s">
        <v>442</v>
      </c>
      <c r="M4" s="8"/>
    </row>
    <row r="5" spans="2:15" ht="27" customHeight="1">
      <c r="B5" s="29" t="s">
        <v>44</v>
      </c>
      <c r="C5" s="29" t="s">
        <v>363</v>
      </c>
      <c r="D5" s="233" t="s">
        <v>19</v>
      </c>
      <c r="E5" s="305" t="s">
        <v>74</v>
      </c>
      <c r="F5" s="232" t="s">
        <v>75</v>
      </c>
      <c r="G5" s="232" t="s">
        <v>76</v>
      </c>
      <c r="H5" s="232" t="s">
        <v>77</v>
      </c>
      <c r="I5" s="281" t="s">
        <v>110</v>
      </c>
      <c r="J5" s="290" t="s">
        <v>71</v>
      </c>
      <c r="K5" s="291" t="s">
        <v>72</v>
      </c>
      <c r="L5" s="446"/>
      <c r="M5" s="314" t="s">
        <v>27</v>
      </c>
      <c r="N5" s="314" t="s">
        <v>30</v>
      </c>
      <c r="O5" s="316" t="s">
        <v>29</v>
      </c>
    </row>
    <row r="6" spans="2:15" ht="11.25">
      <c r="B6" s="223" t="s">
        <v>45</v>
      </c>
      <c r="C6" s="226">
        <v>2004</v>
      </c>
      <c r="D6" s="118" t="s">
        <v>22</v>
      </c>
      <c r="E6" s="228">
        <v>2.3</v>
      </c>
      <c r="F6" s="221">
        <v>72.8</v>
      </c>
      <c r="G6" s="221">
        <v>2.1</v>
      </c>
      <c r="H6" s="221">
        <v>0.2</v>
      </c>
      <c r="I6" s="282">
        <v>77.4</v>
      </c>
      <c r="J6" s="188">
        <v>75</v>
      </c>
      <c r="K6" s="189">
        <v>25</v>
      </c>
      <c r="L6" s="307">
        <v>4000</v>
      </c>
      <c r="M6" s="202"/>
      <c r="N6" s="197" t="s">
        <v>73</v>
      </c>
      <c r="O6" s="197"/>
    </row>
    <row r="7" spans="2:15" ht="11.25">
      <c r="B7" s="224" t="s">
        <v>60</v>
      </c>
      <c r="C7" s="124">
        <v>2004</v>
      </c>
      <c r="D7" s="118" t="s">
        <v>22</v>
      </c>
      <c r="E7" s="110">
        <v>9</v>
      </c>
      <c r="F7" s="49">
        <v>55</v>
      </c>
      <c r="G7" s="49">
        <v>3</v>
      </c>
      <c r="H7" s="49">
        <v>3</v>
      </c>
      <c r="I7" s="283">
        <v>70</v>
      </c>
      <c r="J7" s="188">
        <v>58</v>
      </c>
      <c r="K7" s="189">
        <v>42</v>
      </c>
      <c r="L7" s="308">
        <v>3700</v>
      </c>
      <c r="M7" s="202" t="s">
        <v>134</v>
      </c>
      <c r="N7" s="197" t="s">
        <v>124</v>
      </c>
      <c r="O7" s="197"/>
    </row>
    <row r="8" spans="2:15" ht="11.25">
      <c r="B8" s="224" t="s">
        <v>139</v>
      </c>
      <c r="C8" s="124">
        <v>2001</v>
      </c>
      <c r="D8" s="118" t="s">
        <v>22</v>
      </c>
      <c r="E8" s="110" t="s">
        <v>68</v>
      </c>
      <c r="F8" s="49"/>
      <c r="G8" s="49"/>
      <c r="H8" s="49"/>
      <c r="I8" s="283">
        <v>79.8264</v>
      </c>
      <c r="J8" s="43"/>
      <c r="K8" s="48"/>
      <c r="L8" s="33"/>
      <c r="M8" s="202" t="s">
        <v>152</v>
      </c>
      <c r="N8" s="33"/>
      <c r="O8" s="33"/>
    </row>
    <row r="9" spans="2:15" ht="11.25">
      <c r="B9" s="224" t="s">
        <v>139</v>
      </c>
      <c r="C9" s="124">
        <v>2002</v>
      </c>
      <c r="D9" s="118" t="s">
        <v>22</v>
      </c>
      <c r="E9" s="110" t="s">
        <v>68</v>
      </c>
      <c r="F9" s="49"/>
      <c r="G9" s="49"/>
      <c r="H9" s="49"/>
      <c r="I9" s="283">
        <v>88.092666</v>
      </c>
      <c r="J9" s="43"/>
      <c r="K9" s="48"/>
      <c r="L9" s="33"/>
      <c r="M9" s="202" t="s">
        <v>152</v>
      </c>
      <c r="N9" s="33"/>
      <c r="O9" s="33"/>
    </row>
    <row r="10" spans="2:15" ht="40.5" customHeight="1">
      <c r="B10" s="224" t="s">
        <v>3</v>
      </c>
      <c r="C10" s="124">
        <v>2003</v>
      </c>
      <c r="D10" s="118" t="s">
        <v>22</v>
      </c>
      <c r="E10" s="110">
        <f>+(2.5+12)/2</f>
        <v>7.25</v>
      </c>
      <c r="F10" s="49">
        <v>50</v>
      </c>
      <c r="G10" s="49"/>
      <c r="H10" s="49"/>
      <c r="I10" s="283">
        <v>55</v>
      </c>
      <c r="J10" s="43">
        <v>5</v>
      </c>
      <c r="K10" s="48">
        <v>95</v>
      </c>
      <c r="L10" s="33">
        <v>1200</v>
      </c>
      <c r="M10" s="202" t="s">
        <v>435</v>
      </c>
      <c r="N10" s="33"/>
      <c r="O10" s="33"/>
    </row>
    <row r="11" spans="2:15" ht="11.25">
      <c r="B11" s="224" t="s">
        <v>59</v>
      </c>
      <c r="C11" s="124">
        <v>2004</v>
      </c>
      <c r="D11" s="118" t="s">
        <v>22</v>
      </c>
      <c r="E11" s="110">
        <v>509</v>
      </c>
      <c r="F11" s="49">
        <v>290</v>
      </c>
      <c r="G11" s="49"/>
      <c r="H11" s="49"/>
      <c r="I11" s="283">
        <v>799</v>
      </c>
      <c r="J11" s="292">
        <v>7</v>
      </c>
      <c r="K11" s="293">
        <v>93</v>
      </c>
      <c r="L11" s="307"/>
      <c r="M11" s="202" t="s">
        <v>167</v>
      </c>
      <c r="N11" s="197" t="s">
        <v>167</v>
      </c>
      <c r="O11" s="197"/>
    </row>
    <row r="12" spans="2:15" ht="11.25">
      <c r="B12" s="224" t="s">
        <v>59</v>
      </c>
      <c r="C12" s="124">
        <v>2005</v>
      </c>
      <c r="D12" s="118" t="s">
        <v>22</v>
      </c>
      <c r="E12" s="110" t="s">
        <v>68</v>
      </c>
      <c r="F12" s="49"/>
      <c r="G12" s="49"/>
      <c r="H12" s="49"/>
      <c r="I12" s="283"/>
      <c r="J12" s="294"/>
      <c r="K12" s="295"/>
      <c r="L12" s="307">
        <v>843</v>
      </c>
      <c r="M12" s="202"/>
      <c r="N12" s="197"/>
      <c r="O12" s="197"/>
    </row>
    <row r="13" spans="2:15" ht="11.25">
      <c r="B13" s="224" t="s">
        <v>367</v>
      </c>
      <c r="C13" s="124" t="s">
        <v>421</v>
      </c>
      <c r="D13" s="118" t="s">
        <v>22</v>
      </c>
      <c r="E13" s="110" t="s">
        <v>68</v>
      </c>
      <c r="F13" s="49"/>
      <c r="G13" s="49"/>
      <c r="H13" s="49"/>
      <c r="I13" s="283">
        <v>696</v>
      </c>
      <c r="J13" s="292">
        <v>14</v>
      </c>
      <c r="K13" s="293">
        <v>86</v>
      </c>
      <c r="L13" s="307"/>
      <c r="M13" s="202" t="s">
        <v>422</v>
      </c>
      <c r="N13" s="197" t="s">
        <v>423</v>
      </c>
      <c r="O13" s="197" t="s">
        <v>424</v>
      </c>
    </row>
    <row r="14" spans="2:15" ht="22.5">
      <c r="B14" s="224" t="s">
        <v>168</v>
      </c>
      <c r="C14" s="124">
        <v>2004</v>
      </c>
      <c r="D14" s="118" t="s">
        <v>22</v>
      </c>
      <c r="E14" s="109">
        <v>0.03</v>
      </c>
      <c r="F14" s="145" t="s">
        <v>1</v>
      </c>
      <c r="G14" s="145" t="s">
        <v>1</v>
      </c>
      <c r="H14" s="145" t="s">
        <v>1</v>
      </c>
      <c r="I14" s="283">
        <v>0.03</v>
      </c>
      <c r="J14" s="43"/>
      <c r="K14" s="48"/>
      <c r="L14" s="33"/>
      <c r="M14" s="202" t="s">
        <v>183</v>
      </c>
      <c r="N14" s="33"/>
      <c r="O14" s="33"/>
    </row>
    <row r="15" spans="2:15" ht="11.25">
      <c r="B15" s="224" t="s">
        <v>265</v>
      </c>
      <c r="C15" s="124"/>
      <c r="D15" s="118" t="s">
        <v>22</v>
      </c>
      <c r="E15" s="109" t="s">
        <v>68</v>
      </c>
      <c r="F15" s="50"/>
      <c r="G15" s="50"/>
      <c r="H15" s="50"/>
      <c r="I15" s="146"/>
      <c r="J15" s="188">
        <v>100</v>
      </c>
      <c r="K15" s="189"/>
      <c r="L15" s="307"/>
      <c r="M15" s="234" t="s">
        <v>192</v>
      </c>
      <c r="N15" s="197" t="s">
        <v>193</v>
      </c>
      <c r="O15" s="197" t="s">
        <v>194</v>
      </c>
    </row>
    <row r="16" spans="2:15" ht="11.25">
      <c r="B16" s="224" t="s">
        <v>445</v>
      </c>
      <c r="C16" s="124">
        <v>2004</v>
      </c>
      <c r="D16" s="118" t="s">
        <v>22</v>
      </c>
      <c r="E16" s="110">
        <v>2</v>
      </c>
      <c r="F16" s="49">
        <v>10</v>
      </c>
      <c r="G16" s="49">
        <v>1</v>
      </c>
      <c r="H16" s="49"/>
      <c r="I16" s="146">
        <v>13</v>
      </c>
      <c r="J16" s="188">
        <v>50</v>
      </c>
      <c r="K16" s="189">
        <v>50</v>
      </c>
      <c r="L16" s="124" t="s">
        <v>207</v>
      </c>
      <c r="M16" s="202"/>
      <c r="N16" s="197"/>
      <c r="O16" s="197"/>
    </row>
    <row r="17" spans="2:15" ht="11.25">
      <c r="B17" s="224" t="s">
        <v>208</v>
      </c>
      <c r="C17" s="124">
        <v>2003</v>
      </c>
      <c r="D17" s="118" t="s">
        <v>22</v>
      </c>
      <c r="E17" s="109" t="s">
        <v>68</v>
      </c>
      <c r="F17" s="50"/>
      <c r="G17" s="50"/>
      <c r="H17" s="50"/>
      <c r="I17" s="146">
        <v>85</v>
      </c>
      <c r="J17" s="188">
        <v>37</v>
      </c>
      <c r="K17" s="189">
        <v>63</v>
      </c>
      <c r="L17" s="307"/>
      <c r="M17" s="202" t="s">
        <v>218</v>
      </c>
      <c r="N17" s="197" t="s">
        <v>218</v>
      </c>
      <c r="O17" s="197"/>
    </row>
    <row r="18" spans="2:15" ht="11.25">
      <c r="B18" s="224" t="s">
        <v>208</v>
      </c>
      <c r="C18" s="124">
        <v>2004</v>
      </c>
      <c r="D18" s="118" t="s">
        <v>22</v>
      </c>
      <c r="E18" s="109" t="s">
        <v>68</v>
      </c>
      <c r="F18" s="50"/>
      <c r="G18" s="50"/>
      <c r="H18" s="50"/>
      <c r="I18" s="146">
        <v>97</v>
      </c>
      <c r="J18" s="188">
        <v>51</v>
      </c>
      <c r="K18" s="189">
        <v>49</v>
      </c>
      <c r="L18" s="308">
        <v>1890</v>
      </c>
      <c r="M18" s="202" t="s">
        <v>214</v>
      </c>
      <c r="N18" s="197" t="s">
        <v>214</v>
      </c>
      <c r="O18" s="197"/>
    </row>
    <row r="19" spans="2:15" ht="11.25">
      <c r="B19" s="224" t="s">
        <v>223</v>
      </c>
      <c r="C19" s="77" t="s">
        <v>21</v>
      </c>
      <c r="D19" s="118" t="s">
        <v>22</v>
      </c>
      <c r="E19" s="110">
        <v>0.53</v>
      </c>
      <c r="F19" s="49"/>
      <c r="G19" s="50"/>
      <c r="H19" s="50"/>
      <c r="I19" s="146">
        <f>6.4+0.53</f>
        <v>6.930000000000001</v>
      </c>
      <c r="J19" s="188"/>
      <c r="K19" s="189"/>
      <c r="L19" s="307">
        <v>27.9</v>
      </c>
      <c r="M19" s="202" t="s">
        <v>232</v>
      </c>
      <c r="N19" s="315" t="s">
        <v>233</v>
      </c>
      <c r="O19" s="197"/>
    </row>
    <row r="20" spans="2:15" ht="11.25">
      <c r="B20" s="224" t="s">
        <v>240</v>
      </c>
      <c r="C20" s="124">
        <v>2002</v>
      </c>
      <c r="D20" s="118" t="s">
        <v>22</v>
      </c>
      <c r="E20" s="222">
        <v>0.025</v>
      </c>
      <c r="F20" s="51">
        <v>0.4375</v>
      </c>
      <c r="G20" s="218"/>
      <c r="H20" s="218"/>
      <c r="I20" s="284">
        <v>0.4625</v>
      </c>
      <c r="J20" s="43"/>
      <c r="K20" s="48"/>
      <c r="L20" s="33"/>
      <c r="M20" s="235" t="s">
        <v>249</v>
      </c>
      <c r="N20" s="33"/>
      <c r="O20" s="33"/>
    </row>
    <row r="21" spans="2:15" ht="11.25">
      <c r="B21" s="224" t="s">
        <v>240</v>
      </c>
      <c r="C21" s="124">
        <v>2003</v>
      </c>
      <c r="D21" s="118" t="s">
        <v>22</v>
      </c>
      <c r="E21" s="102">
        <v>0.25</v>
      </c>
      <c r="F21" s="51">
        <v>1.056</v>
      </c>
      <c r="G21" s="218"/>
      <c r="H21" s="218"/>
      <c r="I21" s="284">
        <v>1.306</v>
      </c>
      <c r="J21" s="43"/>
      <c r="K21" s="48"/>
      <c r="L21" s="33"/>
      <c r="M21" s="235" t="s">
        <v>249</v>
      </c>
      <c r="N21" s="33"/>
      <c r="O21" s="33"/>
    </row>
    <row r="22" spans="2:15" ht="11.25">
      <c r="B22" s="224" t="s">
        <v>240</v>
      </c>
      <c r="C22" s="124">
        <v>2004</v>
      </c>
      <c r="D22" s="118" t="s">
        <v>22</v>
      </c>
      <c r="E22" s="102">
        <v>0.315</v>
      </c>
      <c r="F22" s="51">
        <v>0.9</v>
      </c>
      <c r="G22" s="218"/>
      <c r="H22" s="218"/>
      <c r="I22" s="284">
        <v>1.215</v>
      </c>
      <c r="J22" s="43"/>
      <c r="K22" s="48"/>
      <c r="L22" s="33"/>
      <c r="M22" s="235" t="s">
        <v>249</v>
      </c>
      <c r="N22" s="33"/>
      <c r="O22" s="33"/>
    </row>
    <row r="23" spans="2:15" ht="11.25">
      <c r="B23" s="224" t="s">
        <v>240</v>
      </c>
      <c r="C23" s="124">
        <v>2005</v>
      </c>
      <c r="D23" s="118" t="s">
        <v>22</v>
      </c>
      <c r="E23" s="102">
        <v>0.5</v>
      </c>
      <c r="F23" s="51">
        <v>6.5</v>
      </c>
      <c r="G23" s="218"/>
      <c r="H23" s="218"/>
      <c r="I23" s="284">
        <v>7</v>
      </c>
      <c r="J23" s="188">
        <v>15</v>
      </c>
      <c r="K23" s="189">
        <v>85</v>
      </c>
      <c r="L23" s="124" t="s">
        <v>251</v>
      </c>
      <c r="M23" s="202"/>
      <c r="N23" s="197" t="s">
        <v>250</v>
      </c>
      <c r="O23" s="197" t="s">
        <v>252</v>
      </c>
    </row>
    <row r="24" spans="2:15" ht="24" customHeight="1">
      <c r="B24" s="224" t="s">
        <v>361</v>
      </c>
      <c r="C24" s="124">
        <v>2001</v>
      </c>
      <c r="D24" s="118" t="s">
        <v>22</v>
      </c>
      <c r="E24" s="109" t="s">
        <v>68</v>
      </c>
      <c r="F24" s="50"/>
      <c r="G24" s="50"/>
      <c r="H24" s="50"/>
      <c r="I24" s="283">
        <v>357</v>
      </c>
      <c r="J24" s="43"/>
      <c r="K24" s="48"/>
      <c r="L24" s="33"/>
      <c r="M24" s="202" t="s">
        <v>288</v>
      </c>
      <c r="N24" s="33"/>
      <c r="O24" s="33"/>
    </row>
    <row r="25" spans="2:15" ht="23.25" customHeight="1">
      <c r="B25" s="224" t="s">
        <v>361</v>
      </c>
      <c r="C25" s="124">
        <v>2002</v>
      </c>
      <c r="D25" s="118" t="s">
        <v>22</v>
      </c>
      <c r="E25" s="109" t="s">
        <v>68</v>
      </c>
      <c r="F25" s="50"/>
      <c r="G25" s="50"/>
      <c r="H25" s="50"/>
      <c r="I25" s="283">
        <v>270</v>
      </c>
      <c r="J25" s="43"/>
      <c r="K25" s="48"/>
      <c r="L25" s="309">
        <v>18000</v>
      </c>
      <c r="M25" s="202" t="s">
        <v>288</v>
      </c>
      <c r="N25" s="33">
        <v>2002</v>
      </c>
      <c r="O25" s="33"/>
    </row>
    <row r="26" spans="2:15" ht="23.25" customHeight="1">
      <c r="B26" s="224" t="s">
        <v>361</v>
      </c>
      <c r="C26" s="124">
        <v>2003</v>
      </c>
      <c r="D26" s="118" t="s">
        <v>22</v>
      </c>
      <c r="E26" s="109" t="s">
        <v>68</v>
      </c>
      <c r="F26" s="50"/>
      <c r="G26" s="50"/>
      <c r="H26" s="50"/>
      <c r="I26" s="283">
        <v>254</v>
      </c>
      <c r="J26" s="90">
        <f>122/254%</f>
        <v>48.031496062992126</v>
      </c>
      <c r="K26" s="55">
        <f>100-J26</f>
        <v>51.968503937007874</v>
      </c>
      <c r="L26" s="307"/>
      <c r="M26" s="202" t="s">
        <v>288</v>
      </c>
      <c r="N26" s="197"/>
      <c r="O26" s="197"/>
    </row>
    <row r="27" spans="2:15" ht="22.5">
      <c r="B27" s="224" t="s">
        <v>361</v>
      </c>
      <c r="C27" s="124">
        <v>2004</v>
      </c>
      <c r="D27" s="118" t="s">
        <v>22</v>
      </c>
      <c r="E27" s="109" t="s">
        <v>68</v>
      </c>
      <c r="F27" s="219"/>
      <c r="G27" s="50"/>
      <c r="H27" s="50"/>
      <c r="I27" s="283">
        <v>259</v>
      </c>
      <c r="J27" s="318">
        <f>114/259%</f>
        <v>44.01544401544402</v>
      </c>
      <c r="K27" s="319">
        <f>100-J27</f>
        <v>55.98455598455598</v>
      </c>
      <c r="L27" s="427">
        <v>16400</v>
      </c>
      <c r="M27" s="202" t="s">
        <v>287</v>
      </c>
      <c r="N27" s="197" t="s">
        <v>289</v>
      </c>
      <c r="O27" s="197"/>
    </row>
    <row r="28" spans="2:15" ht="11.25">
      <c r="B28" s="224" t="s">
        <v>373</v>
      </c>
      <c r="C28" s="124">
        <v>2003</v>
      </c>
      <c r="D28" s="118" t="s">
        <v>22</v>
      </c>
      <c r="E28" s="110">
        <v>3</v>
      </c>
      <c r="F28" s="49">
        <v>101.4</v>
      </c>
      <c r="G28" s="49">
        <v>7</v>
      </c>
      <c r="H28" s="49">
        <v>15</v>
      </c>
      <c r="I28" s="283">
        <v>142.2</v>
      </c>
      <c r="J28" s="188">
        <v>100</v>
      </c>
      <c r="K28" s="320" t="s">
        <v>327</v>
      </c>
      <c r="L28" s="124"/>
      <c r="M28" s="203" t="s">
        <v>298</v>
      </c>
      <c r="N28" s="198" t="s">
        <v>298</v>
      </c>
      <c r="O28" s="197"/>
    </row>
    <row r="29" spans="2:15" ht="11.25">
      <c r="B29" s="224" t="s">
        <v>373</v>
      </c>
      <c r="C29" s="124">
        <v>2004</v>
      </c>
      <c r="D29" s="118" t="s">
        <v>22</v>
      </c>
      <c r="E29" s="110">
        <v>2.2</v>
      </c>
      <c r="F29" s="49">
        <v>186.5</v>
      </c>
      <c r="G29" s="49">
        <v>0.8</v>
      </c>
      <c r="H29" s="49">
        <v>48.9</v>
      </c>
      <c r="I29" s="283">
        <f>SUM(E29:H29)</f>
        <v>238.4</v>
      </c>
      <c r="J29" s="188">
        <v>100</v>
      </c>
      <c r="K29" s="320" t="s">
        <v>327</v>
      </c>
      <c r="L29" s="124" t="s">
        <v>328</v>
      </c>
      <c r="M29" s="203" t="s">
        <v>298</v>
      </c>
      <c r="N29" s="198" t="s">
        <v>298</v>
      </c>
      <c r="O29" s="197"/>
    </row>
    <row r="30" spans="2:15" ht="11.25">
      <c r="B30" s="224" t="s">
        <v>445</v>
      </c>
      <c r="C30" s="124">
        <v>2004</v>
      </c>
      <c r="D30" s="118" t="s">
        <v>22</v>
      </c>
      <c r="E30" s="110">
        <v>2</v>
      </c>
      <c r="F30" s="49">
        <v>10</v>
      </c>
      <c r="G30" s="49">
        <v>1</v>
      </c>
      <c r="H30" s="49"/>
      <c r="I30" s="283">
        <v>13</v>
      </c>
      <c r="J30" s="43"/>
      <c r="K30" s="48"/>
      <c r="L30" s="33"/>
      <c r="M30" s="202"/>
      <c r="N30" s="33"/>
      <c r="O30" s="33"/>
    </row>
    <row r="31" spans="2:15" ht="11.25">
      <c r="B31" s="224" t="s">
        <v>309</v>
      </c>
      <c r="C31" s="124">
        <v>2004</v>
      </c>
      <c r="D31" s="118" t="s">
        <v>22</v>
      </c>
      <c r="E31" s="109" t="s">
        <v>68</v>
      </c>
      <c r="F31" s="49"/>
      <c r="G31" s="49"/>
      <c r="H31" s="49"/>
      <c r="I31" s="283">
        <v>23.83</v>
      </c>
      <c r="J31" s="188">
        <v>100</v>
      </c>
      <c r="K31" s="189"/>
      <c r="L31" s="124"/>
      <c r="M31" s="202"/>
      <c r="N31" s="197"/>
      <c r="O31" s="197"/>
    </row>
    <row r="32" spans="2:15" s="269" customFormat="1" ht="11.25">
      <c r="B32" s="250" t="s">
        <v>24</v>
      </c>
      <c r="C32" s="121">
        <v>2004</v>
      </c>
      <c r="D32" s="306" t="s">
        <v>22</v>
      </c>
      <c r="E32" s="288">
        <v>9</v>
      </c>
      <c r="F32" s="143">
        <v>35</v>
      </c>
      <c r="G32" s="143">
        <v>1</v>
      </c>
      <c r="H32" s="143"/>
      <c r="I32" s="285">
        <v>45</v>
      </c>
      <c r="J32" s="56"/>
      <c r="K32" s="54"/>
      <c r="L32" s="72"/>
      <c r="M32" s="280" t="s">
        <v>323</v>
      </c>
      <c r="N32" s="72"/>
      <c r="O32" s="72"/>
    </row>
    <row r="33" spans="2:15" s="269" customFormat="1" ht="11.25">
      <c r="B33" s="250" t="s">
        <v>25</v>
      </c>
      <c r="C33" s="121">
        <v>2004</v>
      </c>
      <c r="D33" s="306" t="s">
        <v>22</v>
      </c>
      <c r="E33" s="288">
        <v>5</v>
      </c>
      <c r="F33" s="143">
        <v>30</v>
      </c>
      <c r="G33" s="143">
        <v>0</v>
      </c>
      <c r="H33" s="143">
        <v>10</v>
      </c>
      <c r="I33" s="285">
        <v>45</v>
      </c>
      <c r="J33" s="279"/>
      <c r="K33" s="178"/>
      <c r="L33" s="310"/>
      <c r="M33" s="280" t="s">
        <v>324</v>
      </c>
      <c r="N33" s="310"/>
      <c r="O33" s="310"/>
    </row>
    <row r="34" spans="2:15" ht="11.25">
      <c r="B34" s="224" t="s">
        <v>311</v>
      </c>
      <c r="C34" s="124">
        <v>2004</v>
      </c>
      <c r="D34" s="118" t="s">
        <v>22</v>
      </c>
      <c r="E34" s="110">
        <v>14</v>
      </c>
      <c r="F34" s="49">
        <v>65</v>
      </c>
      <c r="G34" s="49">
        <v>1</v>
      </c>
      <c r="H34" s="49">
        <v>10</v>
      </c>
      <c r="I34" s="283">
        <v>90</v>
      </c>
      <c r="J34" s="188">
        <v>50</v>
      </c>
      <c r="K34" s="189">
        <v>50</v>
      </c>
      <c r="L34" s="124" t="s">
        <v>326</v>
      </c>
      <c r="M34" s="202" t="s">
        <v>78</v>
      </c>
      <c r="N34" s="197" t="s">
        <v>325</v>
      </c>
      <c r="O34" s="197"/>
    </row>
    <row r="35" spans="2:15" ht="11.25">
      <c r="B35" s="224" t="s">
        <v>329</v>
      </c>
      <c r="C35" s="124">
        <v>2004</v>
      </c>
      <c r="D35" s="118" t="s">
        <v>22</v>
      </c>
      <c r="E35" s="109" t="s">
        <v>68</v>
      </c>
      <c r="F35" s="49"/>
      <c r="G35" s="49"/>
      <c r="H35" s="49"/>
      <c r="I35" s="283">
        <v>7.1</v>
      </c>
      <c r="J35" s="43"/>
      <c r="K35" s="48"/>
      <c r="L35" s="33"/>
      <c r="M35" s="202" t="s">
        <v>337</v>
      </c>
      <c r="N35" s="33"/>
      <c r="O35" s="33"/>
    </row>
    <row r="36" spans="2:15" ht="11.25">
      <c r="B36" s="224" t="s">
        <v>341</v>
      </c>
      <c r="C36" s="124">
        <v>2001</v>
      </c>
      <c r="D36" s="118" t="s">
        <v>22</v>
      </c>
      <c r="E36" s="110">
        <v>0.041</v>
      </c>
      <c r="F36" s="49">
        <v>0.899</v>
      </c>
      <c r="G36" s="49"/>
      <c r="H36" s="49"/>
      <c r="I36" s="283">
        <v>0.94</v>
      </c>
      <c r="J36" s="292">
        <v>86.65183537263627</v>
      </c>
      <c r="K36" s="293">
        <v>13.348164627363737</v>
      </c>
      <c r="L36" s="308"/>
      <c r="M36" s="202" t="s">
        <v>344</v>
      </c>
      <c r="N36" s="197" t="s">
        <v>360</v>
      </c>
      <c r="O36" s="197"/>
    </row>
    <row r="37" spans="2:15" ht="11.25">
      <c r="B37" s="224" t="s">
        <v>341</v>
      </c>
      <c r="C37" s="124">
        <v>2002</v>
      </c>
      <c r="D37" s="118" t="s">
        <v>22</v>
      </c>
      <c r="E37" s="110">
        <v>0.02</v>
      </c>
      <c r="F37" s="49">
        <v>1.2129999999999999</v>
      </c>
      <c r="G37" s="49"/>
      <c r="H37" s="49"/>
      <c r="I37" s="283">
        <v>1.2329999999999999</v>
      </c>
      <c r="J37" s="292">
        <v>86.80956306677659</v>
      </c>
      <c r="K37" s="293">
        <v>13.190436933223415</v>
      </c>
      <c r="L37" s="308"/>
      <c r="M37" s="202" t="s">
        <v>344</v>
      </c>
      <c r="N37" s="197" t="s">
        <v>360</v>
      </c>
      <c r="O37" s="197"/>
    </row>
    <row r="38" spans="2:15" ht="11.25">
      <c r="B38" s="224" t="s">
        <v>341</v>
      </c>
      <c r="C38" s="124">
        <v>2003</v>
      </c>
      <c r="D38" s="118" t="s">
        <v>22</v>
      </c>
      <c r="E38" s="110">
        <v>0.02</v>
      </c>
      <c r="F38" s="49">
        <v>1.62</v>
      </c>
      <c r="G38" s="49"/>
      <c r="H38" s="49"/>
      <c r="I38" s="283">
        <v>1.64</v>
      </c>
      <c r="J38" s="292">
        <v>87.03703703703704</v>
      </c>
      <c r="K38" s="293">
        <v>12.962962962962962</v>
      </c>
      <c r="L38" s="308"/>
      <c r="M38" s="202" t="s">
        <v>344</v>
      </c>
      <c r="N38" s="197" t="s">
        <v>360</v>
      </c>
      <c r="O38" s="197"/>
    </row>
    <row r="39" spans="2:15" ht="11.25">
      <c r="B39" s="224" t="s">
        <v>341</v>
      </c>
      <c r="C39" s="124">
        <v>2004</v>
      </c>
      <c r="D39" s="118" t="s">
        <v>22</v>
      </c>
      <c r="E39" s="110">
        <v>0</v>
      </c>
      <c r="F39" s="49">
        <v>0.8</v>
      </c>
      <c r="G39" s="49"/>
      <c r="H39" s="49"/>
      <c r="I39" s="283">
        <v>0.8</v>
      </c>
      <c r="J39" s="292">
        <v>87.5</v>
      </c>
      <c r="K39" s="293">
        <v>12.5</v>
      </c>
      <c r="L39" s="308"/>
      <c r="M39" s="202" t="s">
        <v>344</v>
      </c>
      <c r="N39" s="197" t="s">
        <v>360</v>
      </c>
      <c r="O39" s="197"/>
    </row>
    <row r="40" spans="2:15" ht="11.25">
      <c r="B40" s="224" t="s">
        <v>341</v>
      </c>
      <c r="C40" s="124">
        <v>2005</v>
      </c>
      <c r="D40" s="118" t="s">
        <v>22</v>
      </c>
      <c r="E40" s="102">
        <v>0.8230000000000001</v>
      </c>
      <c r="F40" s="102">
        <v>0.41</v>
      </c>
      <c r="G40" s="220"/>
      <c r="H40" s="220"/>
      <c r="I40" s="286">
        <v>1.233</v>
      </c>
      <c r="J40" s="292">
        <v>87.8048780487805</v>
      </c>
      <c r="K40" s="293">
        <v>12.195121951219512</v>
      </c>
      <c r="L40" s="308">
        <v>51</v>
      </c>
      <c r="M40" s="196" t="s">
        <v>344</v>
      </c>
      <c r="N40" s="197" t="s">
        <v>360</v>
      </c>
      <c r="O40" s="197"/>
    </row>
    <row r="41" spans="2:15" ht="11.25">
      <c r="B41" s="224" t="s">
        <v>369</v>
      </c>
      <c r="C41" s="124">
        <v>1999</v>
      </c>
      <c r="D41" s="224" t="s">
        <v>20</v>
      </c>
      <c r="E41" s="109" t="s">
        <v>68</v>
      </c>
      <c r="F41" s="220"/>
      <c r="G41" s="220"/>
      <c r="H41" s="220"/>
      <c r="I41" s="286">
        <v>0.8</v>
      </c>
      <c r="J41" s="43"/>
      <c r="K41" s="48"/>
      <c r="L41" s="33"/>
      <c r="M41" s="196"/>
      <c r="N41" s="33"/>
      <c r="O41" s="33"/>
    </row>
    <row r="42" spans="2:15" ht="11.25">
      <c r="B42" s="224" t="s">
        <v>362</v>
      </c>
      <c r="C42" s="124">
        <v>1999</v>
      </c>
      <c r="D42" s="224" t="s">
        <v>20</v>
      </c>
      <c r="E42" s="109" t="s">
        <v>68</v>
      </c>
      <c r="F42" s="220"/>
      <c r="G42" s="220"/>
      <c r="H42" s="220"/>
      <c r="I42" s="286">
        <v>0.11</v>
      </c>
      <c r="J42" s="43"/>
      <c r="K42" s="48"/>
      <c r="L42" s="33"/>
      <c r="M42" s="196"/>
      <c r="N42" s="33"/>
      <c r="O42" s="33"/>
    </row>
    <row r="43" spans="2:15" ht="11.25">
      <c r="B43" s="224" t="s">
        <v>240</v>
      </c>
      <c r="C43" s="124">
        <v>1999</v>
      </c>
      <c r="D43" s="224" t="s">
        <v>20</v>
      </c>
      <c r="E43" s="109" t="s">
        <v>68</v>
      </c>
      <c r="F43" s="220"/>
      <c r="G43" s="220"/>
      <c r="H43" s="220"/>
      <c r="I43" s="286"/>
      <c r="J43" s="43"/>
      <c r="K43" s="48"/>
      <c r="L43" s="33"/>
      <c r="M43" s="196"/>
      <c r="N43" s="33"/>
      <c r="O43" s="33"/>
    </row>
    <row r="44" spans="2:15" ht="11.25">
      <c r="B44" s="224" t="s">
        <v>309</v>
      </c>
      <c r="C44" s="124">
        <v>1999</v>
      </c>
      <c r="D44" s="224" t="s">
        <v>20</v>
      </c>
      <c r="E44" s="220"/>
      <c r="F44" s="220"/>
      <c r="G44" s="220"/>
      <c r="H44" s="220"/>
      <c r="I44" s="286">
        <v>15</v>
      </c>
      <c r="J44" s="43"/>
      <c r="K44" s="48"/>
      <c r="L44" s="33"/>
      <c r="M44" s="196"/>
      <c r="N44" s="33"/>
      <c r="O44" s="33"/>
    </row>
    <row r="45" spans="2:15" ht="11.25">
      <c r="B45" s="224" t="s">
        <v>370</v>
      </c>
      <c r="C45" s="124">
        <v>1999</v>
      </c>
      <c r="D45" s="224" t="s">
        <v>20</v>
      </c>
      <c r="E45" s="220"/>
      <c r="F45" s="220"/>
      <c r="G45" s="220"/>
      <c r="H45" s="220"/>
      <c r="I45" s="286">
        <v>57</v>
      </c>
      <c r="J45" s="296"/>
      <c r="K45" s="229"/>
      <c r="L45" s="311"/>
      <c r="M45" s="196"/>
      <c r="N45" s="311"/>
      <c r="O45" s="311"/>
    </row>
    <row r="46" spans="2:15" ht="11.25">
      <c r="B46" s="224" t="s">
        <v>311</v>
      </c>
      <c r="C46" s="124">
        <v>1999</v>
      </c>
      <c r="D46" s="224" t="s">
        <v>20</v>
      </c>
      <c r="E46" s="220"/>
      <c r="F46" s="220"/>
      <c r="G46" s="220"/>
      <c r="H46" s="220"/>
      <c r="I46" s="286">
        <v>23</v>
      </c>
      <c r="J46" s="296"/>
      <c r="K46" s="48"/>
      <c r="L46" s="33"/>
      <c r="M46" s="196"/>
      <c r="N46" s="33"/>
      <c r="O46" s="311"/>
    </row>
    <row r="47" spans="2:15" ht="11.25">
      <c r="B47" s="224" t="s">
        <v>45</v>
      </c>
      <c r="C47" s="124">
        <v>1999</v>
      </c>
      <c r="D47" s="224" t="s">
        <v>20</v>
      </c>
      <c r="E47" s="220"/>
      <c r="F47" s="220"/>
      <c r="G47" s="220"/>
      <c r="H47" s="220"/>
      <c r="I47" s="286">
        <v>40.4</v>
      </c>
      <c r="J47" s="296"/>
      <c r="K47" s="48"/>
      <c r="L47" s="33"/>
      <c r="M47" s="196"/>
      <c r="N47" s="33"/>
      <c r="O47" s="311"/>
    </row>
    <row r="48" spans="2:15" ht="11.25">
      <c r="B48" s="224" t="s">
        <v>59</v>
      </c>
      <c r="C48" s="124">
        <v>1999</v>
      </c>
      <c r="D48" s="224" t="s">
        <v>20</v>
      </c>
      <c r="E48" s="220"/>
      <c r="F48" s="220"/>
      <c r="G48" s="220"/>
      <c r="H48" s="220"/>
      <c r="I48" s="286">
        <v>239</v>
      </c>
      <c r="J48" s="296"/>
      <c r="K48" s="48"/>
      <c r="L48" s="33"/>
      <c r="M48" s="196"/>
      <c r="N48" s="33"/>
      <c r="O48" s="311"/>
    </row>
    <row r="49" spans="2:15" ht="11.25">
      <c r="B49" s="224" t="s">
        <v>329</v>
      </c>
      <c r="C49" s="124">
        <v>1999</v>
      </c>
      <c r="D49" s="224" t="s">
        <v>20</v>
      </c>
      <c r="E49" s="220"/>
      <c r="F49" s="220"/>
      <c r="G49" s="220"/>
      <c r="H49" s="220"/>
      <c r="I49" s="286">
        <v>36.9</v>
      </c>
      <c r="J49" s="296"/>
      <c r="K49" s="48"/>
      <c r="L49" s="33"/>
      <c r="M49" s="196"/>
      <c r="N49" s="33"/>
      <c r="O49" s="311"/>
    </row>
    <row r="50" spans="2:15" ht="11.25">
      <c r="B50" s="224" t="s">
        <v>60</v>
      </c>
      <c r="C50" s="124">
        <v>1999</v>
      </c>
      <c r="D50" s="224" t="s">
        <v>20</v>
      </c>
      <c r="E50" s="220"/>
      <c r="F50" s="220"/>
      <c r="G50" s="220"/>
      <c r="H50" s="220"/>
      <c r="I50" s="286">
        <v>67</v>
      </c>
      <c r="J50" s="296"/>
      <c r="K50" s="48"/>
      <c r="L50" s="33"/>
      <c r="M50" s="196"/>
      <c r="N50" s="33"/>
      <c r="O50" s="311"/>
    </row>
    <row r="51" spans="2:15" ht="11.25">
      <c r="B51" s="224" t="s">
        <v>7</v>
      </c>
      <c r="C51" s="124">
        <v>1999</v>
      </c>
      <c r="D51" s="224" t="s">
        <v>20</v>
      </c>
      <c r="E51" s="220"/>
      <c r="F51" s="220"/>
      <c r="G51" s="220"/>
      <c r="H51" s="220"/>
      <c r="I51" s="286">
        <v>0.33</v>
      </c>
      <c r="J51" s="296"/>
      <c r="K51" s="48"/>
      <c r="L51" s="33"/>
      <c r="M51" s="196"/>
      <c r="N51" s="33"/>
      <c r="O51" s="311"/>
    </row>
    <row r="52" spans="2:15" ht="11.25">
      <c r="B52" s="224" t="s">
        <v>208</v>
      </c>
      <c r="C52" s="124">
        <v>1999</v>
      </c>
      <c r="D52" s="224" t="s">
        <v>20</v>
      </c>
      <c r="E52" s="220"/>
      <c r="F52" s="220"/>
      <c r="G52" s="220"/>
      <c r="H52" s="220"/>
      <c r="I52" s="286">
        <v>90</v>
      </c>
      <c r="J52" s="296"/>
      <c r="K52" s="48"/>
      <c r="L52" s="33"/>
      <c r="M52" s="196"/>
      <c r="N52" s="33"/>
      <c r="O52" s="311"/>
    </row>
    <row r="53" spans="2:15" ht="11.25">
      <c r="B53" s="224" t="s">
        <v>446</v>
      </c>
      <c r="C53" s="124">
        <v>1999</v>
      </c>
      <c r="D53" s="224" t="s">
        <v>20</v>
      </c>
      <c r="E53" s="220"/>
      <c r="F53" s="220"/>
      <c r="G53" s="220"/>
      <c r="H53" s="220"/>
      <c r="I53" s="286">
        <v>114.1</v>
      </c>
      <c r="J53" s="296"/>
      <c r="K53" s="48"/>
      <c r="L53" s="33"/>
      <c r="M53" s="196"/>
      <c r="N53" s="33"/>
      <c r="O53" s="311"/>
    </row>
    <row r="54" spans="2:15" ht="11.25">
      <c r="B54" s="224" t="s">
        <v>18</v>
      </c>
      <c r="C54" s="124">
        <v>1999</v>
      </c>
      <c r="D54" s="224" t="s">
        <v>20</v>
      </c>
      <c r="E54" s="220"/>
      <c r="F54" s="220"/>
      <c r="G54" s="220"/>
      <c r="H54" s="220"/>
      <c r="I54" s="286">
        <v>1450</v>
      </c>
      <c r="J54" s="296"/>
      <c r="K54" s="48"/>
      <c r="L54" s="33"/>
      <c r="M54" s="196"/>
      <c r="N54" s="33"/>
      <c r="O54" s="311"/>
    </row>
    <row r="55" spans="2:15" ht="11.25">
      <c r="B55" s="224" t="s">
        <v>361</v>
      </c>
      <c r="C55" s="124">
        <v>1999</v>
      </c>
      <c r="D55" s="224" t="s">
        <v>20</v>
      </c>
      <c r="E55" s="220"/>
      <c r="F55" s="220"/>
      <c r="G55" s="220"/>
      <c r="H55" s="220"/>
      <c r="I55" s="286">
        <v>550</v>
      </c>
      <c r="J55" s="296"/>
      <c r="K55" s="48"/>
      <c r="L55" s="33"/>
      <c r="M55" s="196"/>
      <c r="N55" s="33"/>
      <c r="O55" s="311"/>
    </row>
    <row r="56" spans="2:15" ht="11.25">
      <c r="B56" s="224" t="s">
        <v>369</v>
      </c>
      <c r="C56" s="124">
        <v>2000</v>
      </c>
      <c r="D56" s="224" t="s">
        <v>20</v>
      </c>
      <c r="E56" s="220"/>
      <c r="F56" s="220"/>
      <c r="G56" s="220"/>
      <c r="H56" s="220"/>
      <c r="I56" s="286">
        <v>1.5</v>
      </c>
      <c r="J56" s="296"/>
      <c r="K56" s="48"/>
      <c r="L56" s="33"/>
      <c r="M56" s="196"/>
      <c r="N56" s="33"/>
      <c r="O56" s="311"/>
    </row>
    <row r="57" spans="2:15" ht="11.25">
      <c r="B57" s="224" t="s">
        <v>309</v>
      </c>
      <c r="C57" s="124">
        <v>2000</v>
      </c>
      <c r="D57" s="224" t="s">
        <v>20</v>
      </c>
      <c r="E57" s="220"/>
      <c r="F57" s="220"/>
      <c r="G57" s="220"/>
      <c r="H57" s="220"/>
      <c r="I57" s="286">
        <v>20</v>
      </c>
      <c r="J57" s="296"/>
      <c r="K57" s="48"/>
      <c r="L57" s="309">
        <v>800</v>
      </c>
      <c r="M57" s="196"/>
      <c r="N57" s="33"/>
      <c r="O57" s="311"/>
    </row>
    <row r="58" spans="2:15" ht="11.25">
      <c r="B58" s="224" t="s">
        <v>311</v>
      </c>
      <c r="C58" s="124">
        <v>2000</v>
      </c>
      <c r="D58" s="224" t="s">
        <v>20</v>
      </c>
      <c r="E58" s="276"/>
      <c r="F58" s="276"/>
      <c r="G58" s="276"/>
      <c r="H58" s="276"/>
      <c r="I58" s="286">
        <v>25</v>
      </c>
      <c r="J58" s="296"/>
      <c r="K58" s="48"/>
      <c r="L58" s="309">
        <v>3532</v>
      </c>
      <c r="M58" s="196"/>
      <c r="N58" s="33"/>
      <c r="O58" s="311"/>
    </row>
    <row r="59" spans="2:15" ht="11.25">
      <c r="B59" s="224" t="s">
        <v>45</v>
      </c>
      <c r="C59" s="124">
        <v>2000</v>
      </c>
      <c r="D59" s="224" t="s">
        <v>20</v>
      </c>
      <c r="E59" s="276"/>
      <c r="F59" s="276"/>
      <c r="G59" s="276"/>
      <c r="H59" s="276"/>
      <c r="I59" s="286">
        <v>39</v>
      </c>
      <c r="J59" s="296"/>
      <c r="K59" s="48"/>
      <c r="L59" s="33"/>
      <c r="M59" s="196"/>
      <c r="N59" s="33"/>
      <c r="O59" s="311"/>
    </row>
    <row r="60" spans="2:15" ht="11.25">
      <c r="B60" s="224" t="s">
        <v>59</v>
      </c>
      <c r="C60" s="124">
        <v>2000</v>
      </c>
      <c r="D60" s="224" t="s">
        <v>20</v>
      </c>
      <c r="E60" s="276"/>
      <c r="F60" s="276"/>
      <c r="G60" s="276"/>
      <c r="H60" s="276"/>
      <c r="I60" s="286">
        <v>290</v>
      </c>
      <c r="J60" s="296"/>
      <c r="K60" s="48"/>
      <c r="L60" s="33"/>
      <c r="M60" s="196"/>
      <c r="N60" s="33"/>
      <c r="O60" s="311"/>
    </row>
    <row r="61" spans="2:15" ht="11.25">
      <c r="B61" s="224" t="s">
        <v>329</v>
      </c>
      <c r="C61" s="124">
        <v>2000</v>
      </c>
      <c r="D61" s="224" t="s">
        <v>20</v>
      </c>
      <c r="E61" s="276"/>
      <c r="F61" s="276"/>
      <c r="G61" s="276"/>
      <c r="H61" s="276"/>
      <c r="I61" s="286">
        <v>50</v>
      </c>
      <c r="J61" s="296"/>
      <c r="K61" s="48"/>
      <c r="L61" s="33"/>
      <c r="M61" s="196"/>
      <c r="N61" s="33"/>
      <c r="O61" s="311"/>
    </row>
    <row r="62" spans="2:15" ht="11.25">
      <c r="B62" s="224" t="s">
        <v>60</v>
      </c>
      <c r="C62" s="124">
        <v>2000</v>
      </c>
      <c r="D62" s="224" t="s">
        <v>20</v>
      </c>
      <c r="E62" s="276"/>
      <c r="F62" s="276"/>
      <c r="G62" s="276"/>
      <c r="H62" s="276"/>
      <c r="I62" s="286">
        <v>75</v>
      </c>
      <c r="J62" s="296"/>
      <c r="K62" s="48"/>
      <c r="L62" s="309">
        <v>3635</v>
      </c>
      <c r="M62" s="196"/>
      <c r="N62" s="33"/>
      <c r="O62" s="311"/>
    </row>
    <row r="63" spans="2:15" ht="11.25">
      <c r="B63" s="224" t="s">
        <v>208</v>
      </c>
      <c r="C63" s="124">
        <v>2000</v>
      </c>
      <c r="D63" s="224" t="s">
        <v>20</v>
      </c>
      <c r="E63" s="276"/>
      <c r="F63" s="276"/>
      <c r="G63" s="276"/>
      <c r="H63" s="276"/>
      <c r="I63" s="286">
        <v>80</v>
      </c>
      <c r="J63" s="296"/>
      <c r="K63" s="48"/>
      <c r="L63" s="309">
        <v>1138</v>
      </c>
      <c r="M63" s="196"/>
      <c r="N63" s="33"/>
      <c r="O63" s="311"/>
    </row>
    <row r="64" spans="2:15" ht="11.25">
      <c r="B64" s="224" t="s">
        <v>446</v>
      </c>
      <c r="C64" s="124">
        <v>2000</v>
      </c>
      <c r="D64" s="224" t="s">
        <v>20</v>
      </c>
      <c r="E64" s="276"/>
      <c r="F64" s="276"/>
      <c r="G64" s="276"/>
      <c r="H64" s="276"/>
      <c r="I64" s="286">
        <v>120.1</v>
      </c>
      <c r="J64" s="296"/>
      <c r="K64" s="48"/>
      <c r="L64" s="309">
        <v>6900</v>
      </c>
      <c r="M64" s="196"/>
      <c r="N64" s="33"/>
      <c r="O64" s="311"/>
    </row>
    <row r="65" spans="2:15" ht="11.25">
      <c r="B65" s="224" t="s">
        <v>18</v>
      </c>
      <c r="C65" s="124">
        <v>2000</v>
      </c>
      <c r="D65" s="224" t="s">
        <v>20</v>
      </c>
      <c r="E65" s="276"/>
      <c r="F65" s="276"/>
      <c r="G65" s="276"/>
      <c r="H65" s="276"/>
      <c r="I65" s="286">
        <v>1179.4</v>
      </c>
      <c r="J65" s="296"/>
      <c r="K65" s="229"/>
      <c r="L65" s="311"/>
      <c r="M65" s="196"/>
      <c r="N65" s="311"/>
      <c r="O65" s="311"/>
    </row>
    <row r="66" spans="2:15" ht="11.25">
      <c r="B66" s="224" t="s">
        <v>361</v>
      </c>
      <c r="C66" s="124">
        <v>2000</v>
      </c>
      <c r="D66" s="224" t="s">
        <v>20</v>
      </c>
      <c r="E66" s="276"/>
      <c r="F66" s="276"/>
      <c r="G66" s="276"/>
      <c r="H66" s="276"/>
      <c r="I66" s="286">
        <v>304</v>
      </c>
      <c r="J66" s="296"/>
      <c r="K66" s="48"/>
      <c r="L66" s="309">
        <v>35000</v>
      </c>
      <c r="M66" s="196"/>
      <c r="N66" s="33"/>
      <c r="O66" s="311"/>
    </row>
    <row r="67" spans="2:15" ht="11.25">
      <c r="B67" s="224" t="s">
        <v>3</v>
      </c>
      <c r="C67" s="124">
        <v>2000</v>
      </c>
      <c r="D67" s="224" t="s">
        <v>20</v>
      </c>
      <c r="E67" s="276"/>
      <c r="F67" s="276"/>
      <c r="G67" s="276"/>
      <c r="H67" s="276"/>
      <c r="I67" s="286">
        <v>30</v>
      </c>
      <c r="J67" s="43"/>
      <c r="K67" s="48"/>
      <c r="L67" s="309">
        <v>900</v>
      </c>
      <c r="M67" s="196"/>
      <c r="N67" s="33"/>
      <c r="O67" s="311"/>
    </row>
    <row r="68" spans="2:15" ht="11.25">
      <c r="B68" s="224" t="s">
        <v>362</v>
      </c>
      <c r="C68" s="124">
        <v>2002</v>
      </c>
      <c r="D68" s="224" t="s">
        <v>20</v>
      </c>
      <c r="E68" s="278">
        <v>0.092</v>
      </c>
      <c r="F68" s="276"/>
      <c r="G68" s="276"/>
      <c r="H68" s="276"/>
      <c r="I68" s="286">
        <v>0.092</v>
      </c>
      <c r="J68" s="296"/>
      <c r="K68" s="48"/>
      <c r="L68" s="33"/>
      <c r="M68" s="196"/>
      <c r="N68" s="33"/>
      <c r="O68" s="311"/>
    </row>
    <row r="69" spans="2:15" ht="11.25">
      <c r="B69" s="224" t="s">
        <v>373</v>
      </c>
      <c r="C69" s="124">
        <v>2002</v>
      </c>
      <c r="D69" s="224" t="s">
        <v>20</v>
      </c>
      <c r="E69" s="278">
        <v>3</v>
      </c>
      <c r="F69" s="278">
        <v>101.4</v>
      </c>
      <c r="G69" s="278">
        <v>7</v>
      </c>
      <c r="H69" s="278">
        <v>15</v>
      </c>
      <c r="I69" s="287">
        <v>142.2</v>
      </c>
      <c r="J69" s="296"/>
      <c r="K69" s="48"/>
      <c r="L69" s="33"/>
      <c r="M69" s="196"/>
      <c r="N69" s="33"/>
      <c r="O69" s="311"/>
    </row>
    <row r="70" spans="2:15" ht="11.25">
      <c r="B70" s="224" t="s">
        <v>309</v>
      </c>
      <c r="C70" s="124">
        <v>2002</v>
      </c>
      <c r="D70" s="224" t="s">
        <v>20</v>
      </c>
      <c r="E70" s="276"/>
      <c r="F70" s="276"/>
      <c r="G70" s="276"/>
      <c r="H70" s="276"/>
      <c r="I70" s="286">
        <v>33.54</v>
      </c>
      <c r="J70" s="277"/>
      <c r="K70" s="48"/>
      <c r="L70" s="312"/>
      <c r="M70" s="196"/>
      <c r="N70" s="33"/>
      <c r="O70" s="317"/>
    </row>
    <row r="71" spans="2:15" ht="11.25">
      <c r="B71" s="224" t="s">
        <v>311</v>
      </c>
      <c r="C71" s="124">
        <v>2002</v>
      </c>
      <c r="D71" s="224" t="s">
        <v>20</v>
      </c>
      <c r="E71" s="278">
        <v>15</v>
      </c>
      <c r="F71" s="278">
        <v>70</v>
      </c>
      <c r="G71" s="278">
        <v>1</v>
      </c>
      <c r="H71" s="278">
        <v>10</v>
      </c>
      <c r="I71" s="286">
        <v>96</v>
      </c>
      <c r="J71" s="296"/>
      <c r="K71" s="48"/>
      <c r="L71" s="309">
        <v>4300</v>
      </c>
      <c r="M71" s="196"/>
      <c r="N71" s="33"/>
      <c r="O71" s="311"/>
    </row>
    <row r="72" spans="2:15" ht="11.25">
      <c r="B72" s="224" t="s">
        <v>45</v>
      </c>
      <c r="C72" s="124">
        <v>2002</v>
      </c>
      <c r="D72" s="224" t="s">
        <v>20</v>
      </c>
      <c r="E72" s="276"/>
      <c r="F72" s="276"/>
      <c r="G72" s="276"/>
      <c r="H72" s="276"/>
      <c r="I72" s="286">
        <v>30</v>
      </c>
      <c r="J72" s="296"/>
      <c r="K72" s="48"/>
      <c r="L72" s="309">
        <v>843</v>
      </c>
      <c r="M72" s="196"/>
      <c r="N72" s="33"/>
      <c r="O72" s="311"/>
    </row>
    <row r="73" spans="2:15" ht="11.25">
      <c r="B73" s="224" t="s">
        <v>59</v>
      </c>
      <c r="C73" s="124">
        <v>2002</v>
      </c>
      <c r="D73" s="224" t="s">
        <v>20</v>
      </c>
      <c r="E73" s="278">
        <v>534</v>
      </c>
      <c r="F73" s="278">
        <v>101</v>
      </c>
      <c r="G73" s="276"/>
      <c r="H73" s="276"/>
      <c r="I73" s="286">
        <v>635</v>
      </c>
      <c r="J73" s="296"/>
      <c r="K73" s="48"/>
      <c r="L73" s="33"/>
      <c r="M73" s="196"/>
      <c r="N73" s="33"/>
      <c r="O73" s="311"/>
    </row>
    <row r="74" spans="2:15" ht="11.25">
      <c r="B74" s="224" t="s">
        <v>60</v>
      </c>
      <c r="C74" s="124">
        <v>2002</v>
      </c>
      <c r="D74" s="224" t="s">
        <v>20</v>
      </c>
      <c r="E74" s="278">
        <v>15</v>
      </c>
      <c r="F74" s="278">
        <v>95</v>
      </c>
      <c r="G74" s="278">
        <v>5</v>
      </c>
      <c r="H74" s="278">
        <v>5</v>
      </c>
      <c r="I74" s="286">
        <v>120</v>
      </c>
      <c r="J74" s="296"/>
      <c r="K74" s="48"/>
      <c r="L74" s="309">
        <v>3700</v>
      </c>
      <c r="M74" s="196"/>
      <c r="N74" s="33"/>
      <c r="O74" s="311"/>
    </row>
    <row r="75" spans="2:15" ht="11.25">
      <c r="B75" s="224" t="s">
        <v>208</v>
      </c>
      <c r="C75" s="124">
        <v>2002</v>
      </c>
      <c r="D75" s="224" t="s">
        <v>20</v>
      </c>
      <c r="E75" s="276"/>
      <c r="F75" s="276"/>
      <c r="G75" s="276"/>
      <c r="H75" s="276"/>
      <c r="I75" s="286">
        <v>89</v>
      </c>
      <c r="J75" s="296"/>
      <c r="K75" s="48"/>
      <c r="L75" s="312"/>
      <c r="M75" s="196"/>
      <c r="N75" s="33"/>
      <c r="O75" s="311"/>
    </row>
    <row r="76" spans="2:15" ht="11.25">
      <c r="B76" s="224" t="s">
        <v>446</v>
      </c>
      <c r="C76" s="124">
        <v>2002</v>
      </c>
      <c r="D76" s="224" t="s">
        <v>20</v>
      </c>
      <c r="E76" s="278">
        <v>58.7</v>
      </c>
      <c r="F76" s="278">
        <v>122</v>
      </c>
      <c r="G76" s="278"/>
      <c r="H76" s="278"/>
      <c r="I76" s="286">
        <v>180.7</v>
      </c>
      <c r="J76" s="296"/>
      <c r="K76" s="48"/>
      <c r="L76" s="309">
        <v>7000</v>
      </c>
      <c r="M76" s="196"/>
      <c r="N76" s="33"/>
      <c r="O76" s="311"/>
    </row>
    <row r="77" spans="2:15" ht="11.25">
      <c r="B77" s="224" t="s">
        <v>18</v>
      </c>
      <c r="C77" s="124">
        <v>2002</v>
      </c>
      <c r="D77" s="224" t="s">
        <v>20</v>
      </c>
      <c r="E77" s="278">
        <v>458.8</v>
      </c>
      <c r="F77" s="278">
        <v>781.1</v>
      </c>
      <c r="G77" s="276"/>
      <c r="H77" s="276"/>
      <c r="I77" s="286">
        <v>1239.9</v>
      </c>
      <c r="J77" s="296"/>
      <c r="K77" s="48"/>
      <c r="L77" s="33"/>
      <c r="M77" s="196"/>
      <c r="N77" s="33"/>
      <c r="O77" s="311"/>
    </row>
    <row r="78" spans="2:15" ht="11.25">
      <c r="B78" s="224" t="s">
        <v>3</v>
      </c>
      <c r="C78" s="124">
        <v>2002</v>
      </c>
      <c r="D78" s="224" t="s">
        <v>20</v>
      </c>
      <c r="E78" s="276"/>
      <c r="F78" s="278">
        <v>60</v>
      </c>
      <c r="G78" s="276"/>
      <c r="H78" s="276"/>
      <c r="I78" s="286">
        <v>60</v>
      </c>
      <c r="J78" s="296"/>
      <c r="K78" s="48"/>
      <c r="L78" s="312"/>
      <c r="M78" s="196"/>
      <c r="N78" s="33"/>
      <c r="O78" s="311"/>
    </row>
    <row r="79" spans="2:15" ht="11.25">
      <c r="B79" s="297" t="s">
        <v>341</v>
      </c>
      <c r="C79" s="298">
        <v>2002</v>
      </c>
      <c r="D79" s="297" t="s">
        <v>20</v>
      </c>
      <c r="E79" s="299">
        <v>0.4</v>
      </c>
      <c r="F79" s="300"/>
      <c r="G79" s="300"/>
      <c r="H79" s="300"/>
      <c r="I79" s="301">
        <v>16.49</v>
      </c>
      <c r="J79" s="296"/>
      <c r="K79" s="229"/>
      <c r="L79" s="311"/>
      <c r="M79" s="196"/>
      <c r="N79" s="311"/>
      <c r="O79" s="311"/>
    </row>
    <row r="80" spans="2:15" ht="11.25">
      <c r="B80" s="33" t="s">
        <v>372</v>
      </c>
      <c r="C80" s="33">
        <v>2002</v>
      </c>
      <c r="D80" s="33"/>
      <c r="E80" s="109"/>
      <c r="F80" s="50"/>
      <c r="G80" s="50"/>
      <c r="H80" s="50"/>
      <c r="I80" s="48"/>
      <c r="J80" s="289"/>
      <c r="K80" s="48"/>
      <c r="L80" s="309">
        <v>3000</v>
      </c>
      <c r="M80" s="33"/>
      <c r="N80" s="33"/>
      <c r="O80" s="311"/>
    </row>
    <row r="81" spans="2:15" s="42" customFormat="1" ht="12" thickBot="1">
      <c r="B81" s="37" t="s">
        <v>372</v>
      </c>
      <c r="C81" s="37">
        <v>2000</v>
      </c>
      <c r="D81" s="199"/>
      <c r="E81" s="304"/>
      <c r="F81" s="303"/>
      <c r="G81" s="303"/>
      <c r="H81" s="303"/>
      <c r="I81" s="192"/>
      <c r="J81" s="302"/>
      <c r="K81" s="66"/>
      <c r="L81" s="313">
        <v>3000</v>
      </c>
      <c r="M81" s="199"/>
      <c r="N81" s="37"/>
      <c r="O81" s="37"/>
    </row>
    <row r="82" s="42" customFormat="1" ht="11.25"/>
    <row r="83" s="42" customFormat="1" ht="11.25"/>
    <row r="84" s="42" customFormat="1" ht="11.25"/>
    <row r="85" s="42" customFormat="1" ht="11.25"/>
    <row r="86" s="42" customFormat="1" ht="11.25"/>
    <row r="87" s="42" customFormat="1" ht="11.25"/>
    <row r="88" s="42" customFormat="1" ht="11.25"/>
    <row r="89" s="42" customFormat="1" ht="11.25"/>
    <row r="90" s="42" customFormat="1" ht="11.25"/>
    <row r="91" s="42" customFormat="1" ht="11.25"/>
    <row r="92" s="42" customFormat="1" ht="11.25"/>
    <row r="93" s="42" customFormat="1" ht="11.25"/>
    <row r="94" s="42" customFormat="1" ht="11.25"/>
    <row r="95" s="42" customFormat="1" ht="11.25"/>
    <row r="96" s="42" customFormat="1" ht="11.25"/>
    <row r="97" s="42" customFormat="1" ht="11.25"/>
    <row r="98" s="42" customFormat="1" ht="11.25"/>
    <row r="99" s="42" customFormat="1" ht="11.25"/>
    <row r="100" s="42" customFormat="1" ht="11.25"/>
    <row r="101" s="42" customFormat="1" ht="11.25"/>
    <row r="102" s="42" customFormat="1" ht="11.25"/>
    <row r="103" s="42" customFormat="1" ht="11.25"/>
    <row r="104" s="42" customFormat="1" ht="11.25"/>
    <row r="105" s="42" customFormat="1" ht="11.25"/>
    <row r="106" s="42" customFormat="1" ht="11.25"/>
    <row r="107" s="42" customFormat="1" ht="11.25"/>
    <row r="108" s="42" customFormat="1" ht="11.25"/>
    <row r="109" s="42" customFormat="1" ht="11.25"/>
    <row r="110" s="42" customFormat="1" ht="11.25"/>
    <row r="111" s="42" customFormat="1" ht="11.25"/>
    <row r="112" s="42" customFormat="1" ht="11.25"/>
    <row r="113" s="42" customFormat="1" ht="11.25"/>
    <row r="114" s="42" customFormat="1" ht="11.25"/>
    <row r="115" s="42" customFormat="1" ht="11.25"/>
    <row r="116" s="42" customFormat="1" ht="11.25"/>
    <row r="117" s="42" customFormat="1" ht="11.25"/>
    <row r="118" s="42" customFormat="1" ht="11.25"/>
    <row r="119" s="42" customFormat="1" ht="11.25"/>
    <row r="120" s="42" customFormat="1" ht="11.25"/>
    <row r="121" s="42" customFormat="1" ht="11.25"/>
    <row r="122" s="42" customFormat="1" ht="11.25"/>
    <row r="123" s="42" customFormat="1" ht="11.25"/>
    <row r="124" s="42" customFormat="1" ht="11.25"/>
    <row r="125" s="42" customFormat="1" ht="11.25"/>
    <row r="126" s="42" customFormat="1" ht="11.25"/>
    <row r="127" s="42" customFormat="1" ht="11.25"/>
    <row r="128" s="42" customFormat="1" ht="11.25"/>
    <row r="129" s="42" customFormat="1" ht="11.25"/>
    <row r="130" s="42" customFormat="1" ht="11.25"/>
    <row r="131" s="42" customFormat="1" ht="11.25"/>
    <row r="132" s="42" customFormat="1" ht="11.25"/>
    <row r="133" s="42" customFormat="1" ht="11.25"/>
    <row r="134" s="42" customFormat="1" ht="11.25"/>
    <row r="135" s="42" customFormat="1" ht="11.25"/>
    <row r="136" s="42" customFormat="1" ht="11.25"/>
    <row r="137" s="42" customFormat="1" ht="11.25"/>
    <row r="138" s="42" customFormat="1" ht="11.25"/>
    <row r="139" s="42" customFormat="1" ht="11.25"/>
    <row r="140" s="42" customFormat="1" ht="11.25"/>
    <row r="141" s="42" customFormat="1" ht="11.25"/>
    <row r="142" s="42" customFormat="1" ht="11.25"/>
    <row r="143" s="42" customFormat="1" ht="11.25"/>
    <row r="144" s="42" customFormat="1" ht="11.25"/>
    <row r="145" s="42" customFormat="1" ht="11.25"/>
    <row r="146" s="42" customFormat="1" ht="11.25"/>
    <row r="147" s="42" customFormat="1" ht="11.25"/>
    <row r="148" s="42" customFormat="1" ht="11.25"/>
    <row r="149" s="42" customFormat="1" ht="11.25"/>
    <row r="150" s="42" customFormat="1" ht="11.25"/>
    <row r="151" s="42" customFormat="1" ht="11.25"/>
    <row r="152" s="42" customFormat="1" ht="11.25"/>
    <row r="153" s="42" customFormat="1" ht="11.25"/>
    <row r="154" s="42" customFormat="1" ht="11.25"/>
    <row r="155" s="42" customFormat="1" ht="11.25"/>
    <row r="156" s="42" customFormat="1" ht="11.25"/>
    <row r="157" s="42" customFormat="1" ht="11.25"/>
    <row r="158" s="42" customFormat="1" ht="11.25"/>
    <row r="159" s="42" customFormat="1" ht="11.25"/>
    <row r="160" s="42" customFormat="1" ht="11.25"/>
    <row r="161" s="42" customFormat="1" ht="11.25"/>
    <row r="162" s="42" customFormat="1" ht="11.25"/>
    <row r="163" s="42" customFormat="1" ht="11.25"/>
    <row r="164" s="42" customFormat="1" ht="11.25"/>
    <row r="165" s="42" customFormat="1" ht="11.25"/>
    <row r="166" s="42" customFormat="1" ht="11.25"/>
    <row r="167" s="42" customFormat="1" ht="11.25"/>
    <row r="168" s="42" customFormat="1" ht="11.25"/>
    <row r="169" s="42" customFormat="1" ht="11.25"/>
    <row r="170" s="42" customFormat="1" ht="11.25"/>
    <row r="171" s="42" customFormat="1" ht="11.25"/>
    <row r="172" s="42" customFormat="1" ht="11.25"/>
    <row r="173" s="42" customFormat="1" ht="11.25"/>
    <row r="174" s="42" customFormat="1" ht="11.25"/>
    <row r="175" s="42" customFormat="1" ht="11.25"/>
    <row r="176" s="42" customFormat="1" ht="11.25"/>
    <row r="177" s="42" customFormat="1" ht="11.25"/>
    <row r="178" s="42" customFormat="1" ht="11.25"/>
    <row r="179" s="42" customFormat="1" ht="11.25"/>
    <row r="180" s="42" customFormat="1" ht="11.25"/>
    <row r="181" s="42" customFormat="1" ht="11.25"/>
    <row r="182" s="42" customFormat="1" ht="11.25"/>
    <row r="183" s="42" customFormat="1" ht="11.25"/>
    <row r="184" s="42" customFormat="1" ht="11.25"/>
    <row r="185" s="42" customFormat="1" ht="11.25"/>
    <row r="186" s="42" customFormat="1" ht="11.25"/>
    <row r="187" s="42" customFormat="1" ht="11.25"/>
    <row r="188" s="42" customFormat="1" ht="11.25"/>
    <row r="189" s="42" customFormat="1" ht="11.25"/>
    <row r="190" s="42" customFormat="1" ht="11.25"/>
    <row r="191" s="42" customFormat="1" ht="11.25"/>
    <row r="192" s="42" customFormat="1" ht="11.25"/>
    <row r="193" s="42" customFormat="1" ht="11.25"/>
    <row r="194" s="42" customFormat="1" ht="11.25"/>
    <row r="195" s="42" customFormat="1" ht="11.25"/>
    <row r="196" s="42" customFormat="1" ht="11.25"/>
    <row r="197" s="42" customFormat="1" ht="11.25"/>
    <row r="198" s="42" customFormat="1" ht="11.25"/>
    <row r="199" s="42" customFormat="1" ht="11.25"/>
    <row r="200" s="42" customFormat="1" ht="11.25"/>
    <row r="201" s="42" customFormat="1" ht="11.25"/>
    <row r="202" s="42" customFormat="1" ht="11.25"/>
    <row r="203" s="42" customFormat="1" ht="11.25"/>
    <row r="204" s="42" customFormat="1" ht="11.25"/>
    <row r="205" s="42" customFormat="1" ht="11.25"/>
    <row r="206" s="42" customFormat="1" ht="11.25"/>
    <row r="207" s="42" customFormat="1" ht="11.25"/>
    <row r="208" s="42" customFormat="1" ht="11.25"/>
    <row r="209" s="42" customFormat="1" ht="11.25"/>
    <row r="210" s="42" customFormat="1" ht="11.25"/>
    <row r="211" s="42" customFormat="1" ht="11.25"/>
    <row r="212" s="42" customFormat="1" ht="11.25"/>
    <row r="213" s="42" customFormat="1" ht="11.25"/>
    <row r="214" s="42" customFormat="1" ht="11.25"/>
    <row r="215" s="42" customFormat="1" ht="11.25"/>
    <row r="216" s="42" customFormat="1" ht="11.25"/>
    <row r="217" s="42" customFormat="1" ht="11.25"/>
    <row r="218" s="42" customFormat="1" ht="11.25"/>
    <row r="219" s="42" customFormat="1" ht="11.25"/>
    <row r="220" s="42" customFormat="1" ht="11.25"/>
    <row r="221" s="42" customFormat="1" ht="11.25"/>
    <row r="222" s="42" customFormat="1" ht="11.25"/>
    <row r="223" s="42" customFormat="1" ht="11.25"/>
    <row r="224" s="42" customFormat="1" ht="11.25"/>
    <row r="225" s="42" customFormat="1" ht="11.25"/>
    <row r="226" s="42" customFormat="1" ht="11.25"/>
    <row r="227" s="42" customFormat="1" ht="11.25"/>
    <row r="228" s="42" customFormat="1" ht="11.25"/>
    <row r="229" s="42" customFormat="1" ht="11.25"/>
    <row r="230" s="42" customFormat="1" ht="11.25"/>
    <row r="231" s="42" customFormat="1" ht="11.25"/>
    <row r="232" s="42" customFormat="1" ht="11.25"/>
    <row r="233" s="42" customFormat="1" ht="11.25"/>
    <row r="234" s="42" customFormat="1" ht="11.25"/>
    <row r="235" s="42" customFormat="1" ht="11.25"/>
    <row r="236" s="42" customFormat="1" ht="11.25"/>
    <row r="237" s="42" customFormat="1" ht="11.25"/>
    <row r="238" s="42" customFormat="1" ht="11.25"/>
    <row r="239" s="42" customFormat="1" ht="11.25"/>
    <row r="240" s="42" customFormat="1" ht="11.25"/>
    <row r="241" s="42" customFormat="1" ht="11.25"/>
    <row r="242" s="42" customFormat="1" ht="11.25"/>
    <row r="243" s="42" customFormat="1" ht="11.25"/>
    <row r="244" s="42" customFormat="1" ht="11.25"/>
    <row r="245" s="42" customFormat="1" ht="11.25"/>
    <row r="246" s="42" customFormat="1" ht="11.25"/>
    <row r="247" s="42" customFormat="1" ht="11.25"/>
    <row r="248" s="42" customFormat="1" ht="11.25"/>
    <row r="249" s="42" customFormat="1" ht="11.25"/>
    <row r="250" s="42" customFormat="1" ht="11.25"/>
    <row r="251" s="42" customFormat="1" ht="11.25"/>
    <row r="252" s="42" customFormat="1" ht="11.25"/>
    <row r="253" s="42" customFormat="1" ht="11.25"/>
    <row r="254" s="42" customFormat="1" ht="11.25"/>
    <row r="255" s="42" customFormat="1" ht="11.25"/>
    <row r="256" s="42" customFormat="1" ht="11.25"/>
    <row r="257" s="42" customFormat="1" ht="11.25"/>
    <row r="258" s="42" customFormat="1" ht="11.25"/>
    <row r="259" s="42" customFormat="1" ht="11.25"/>
    <row r="260" s="42" customFormat="1" ht="11.25"/>
    <row r="261" s="42" customFormat="1" ht="11.25"/>
    <row r="262" s="42" customFormat="1" ht="11.25"/>
    <row r="263" s="42" customFormat="1" ht="11.25"/>
    <row r="264" s="42" customFormat="1" ht="11.25"/>
    <row r="265" s="42" customFormat="1" ht="11.25"/>
    <row r="266" s="42" customFormat="1" ht="11.25"/>
    <row r="267" s="42" customFormat="1" ht="11.25"/>
    <row r="268" s="42" customFormat="1" ht="11.25"/>
    <row r="269" s="42" customFormat="1" ht="11.25"/>
    <row r="270" s="42" customFormat="1" ht="11.25"/>
    <row r="271" s="42" customFormat="1" ht="11.25"/>
    <row r="272" s="42" customFormat="1" ht="11.25"/>
    <row r="273" s="42" customFormat="1" ht="11.25"/>
    <row r="274" s="42" customFormat="1" ht="11.25"/>
    <row r="275" s="42" customFormat="1" ht="11.25"/>
    <row r="276" s="42" customFormat="1" ht="11.25"/>
    <row r="277" s="42" customFormat="1" ht="11.25"/>
    <row r="278" s="42" customFormat="1" ht="11.25"/>
    <row r="279" s="42" customFormat="1" ht="11.25"/>
    <row r="280" s="42" customFormat="1" ht="11.25"/>
    <row r="281" s="42" customFormat="1" ht="11.25"/>
    <row r="282" s="42" customFormat="1" ht="11.25"/>
    <row r="283" s="42" customFormat="1" ht="11.25"/>
    <row r="284" s="42" customFormat="1" ht="11.25"/>
    <row r="285" s="42" customFormat="1" ht="11.25"/>
    <row r="286" s="42" customFormat="1" ht="11.25"/>
    <row r="287" s="42" customFormat="1" ht="11.25"/>
    <row r="288" s="42" customFormat="1" ht="11.25"/>
    <row r="289" s="42" customFormat="1" ht="11.25"/>
    <row r="290" s="42" customFormat="1" ht="11.25"/>
    <row r="291" s="42" customFormat="1" ht="11.25"/>
    <row r="292" s="42" customFormat="1" ht="11.25"/>
    <row r="293" s="42" customFormat="1" ht="11.25"/>
    <row r="294" s="42" customFormat="1" ht="11.25"/>
    <row r="295" s="42" customFormat="1" ht="11.25"/>
    <row r="296" s="42" customFormat="1" ht="11.25"/>
    <row r="297" s="42" customFormat="1" ht="11.25"/>
    <row r="298" s="42" customFormat="1" ht="11.25"/>
    <row r="299" s="42" customFormat="1" ht="11.25"/>
    <row r="300" s="42" customFormat="1" ht="11.25"/>
    <row r="301" s="42" customFormat="1" ht="11.25"/>
    <row r="302" s="42" customFormat="1" ht="11.25"/>
    <row r="303" s="42" customFormat="1" ht="11.25"/>
    <row r="304" s="42" customFormat="1" ht="11.25"/>
    <row r="305" s="42" customFormat="1" ht="11.25"/>
    <row r="306" s="42" customFormat="1" ht="11.25"/>
    <row r="307" s="42" customFormat="1" ht="11.25"/>
    <row r="308" s="42" customFormat="1" ht="11.25"/>
    <row r="309" s="42" customFormat="1" ht="11.25"/>
    <row r="310" s="42" customFormat="1" ht="11.25"/>
    <row r="311" s="42" customFormat="1" ht="11.25"/>
    <row r="312" s="42" customFormat="1" ht="11.25"/>
    <row r="313" s="42" customFormat="1" ht="11.25"/>
    <row r="314" s="42" customFormat="1" ht="11.25"/>
    <row r="315" s="42" customFormat="1" ht="11.25"/>
    <row r="316" s="42" customFormat="1" ht="11.25"/>
    <row r="317" s="42" customFormat="1" ht="11.25"/>
    <row r="318" s="42" customFormat="1" ht="11.25"/>
    <row r="319" s="42" customFormat="1" ht="11.25"/>
    <row r="320" s="42" customFormat="1" ht="11.25"/>
    <row r="321" s="42" customFormat="1" ht="11.25"/>
    <row r="322" s="42" customFormat="1" ht="11.25"/>
    <row r="323" s="42" customFormat="1" ht="11.25"/>
    <row r="324" s="42" customFormat="1" ht="11.25"/>
    <row r="325" s="42" customFormat="1" ht="11.25"/>
    <row r="326" s="42" customFormat="1" ht="11.25"/>
    <row r="327" s="42" customFormat="1" ht="11.25"/>
    <row r="328" s="42" customFormat="1" ht="11.25"/>
    <row r="329" s="42" customFormat="1" ht="11.25"/>
    <row r="330" s="42" customFormat="1" ht="11.25"/>
    <row r="331" s="42" customFormat="1" ht="11.25"/>
    <row r="332" s="42" customFormat="1" ht="11.25"/>
    <row r="333" s="42" customFormat="1" ht="11.25"/>
    <row r="334" s="42" customFormat="1" ht="11.25"/>
    <row r="335" s="42" customFormat="1" ht="11.25"/>
    <row r="336" s="42" customFormat="1" ht="11.25"/>
    <row r="337" s="42" customFormat="1" ht="11.25"/>
    <row r="338" s="42" customFormat="1" ht="11.25"/>
    <row r="339" s="42" customFormat="1" ht="11.25"/>
    <row r="340" s="42" customFormat="1" ht="11.25"/>
    <row r="341" s="42" customFormat="1" ht="11.25"/>
    <row r="342" s="42" customFormat="1" ht="11.25"/>
    <row r="343" s="42" customFormat="1" ht="11.25"/>
    <row r="344" s="42" customFormat="1" ht="11.25"/>
    <row r="345" s="42" customFormat="1" ht="11.25"/>
    <row r="346" s="42" customFormat="1" ht="11.25"/>
    <row r="347" s="42" customFormat="1" ht="11.25"/>
    <row r="348" s="42" customFormat="1" ht="11.25"/>
    <row r="349" s="42" customFormat="1" ht="11.25"/>
    <row r="350" s="42" customFormat="1" ht="11.25"/>
    <row r="351" s="42" customFormat="1" ht="11.25"/>
    <row r="352" s="42" customFormat="1" ht="11.25"/>
    <row r="353" s="42" customFormat="1" ht="11.25"/>
    <row r="354" s="42" customFormat="1" ht="11.25"/>
    <row r="355" s="42" customFormat="1" ht="11.25"/>
    <row r="356" s="42" customFormat="1" ht="11.25"/>
    <row r="357" s="42" customFormat="1" ht="11.25"/>
    <row r="358" s="42" customFormat="1" ht="11.25"/>
    <row r="359" s="42" customFormat="1" ht="11.25"/>
    <row r="360" s="42" customFormat="1" ht="11.25"/>
    <row r="361" s="42" customFormat="1" ht="11.25"/>
    <row r="362" s="42" customFormat="1" ht="11.25"/>
    <row r="363" s="42" customFormat="1" ht="11.25"/>
    <row r="364" s="42" customFormat="1" ht="11.25"/>
    <row r="365" s="42" customFormat="1" ht="11.25"/>
    <row r="366" s="42" customFormat="1" ht="11.25"/>
    <row r="367" s="42" customFormat="1" ht="11.25"/>
    <row r="368" s="42" customFormat="1" ht="11.25"/>
    <row r="369" s="42" customFormat="1" ht="11.25"/>
    <row r="370" s="42" customFormat="1" ht="11.25"/>
    <row r="371" s="42" customFormat="1" ht="11.25"/>
    <row r="372" s="42" customFormat="1" ht="11.25"/>
    <row r="373" s="42" customFormat="1" ht="11.25"/>
    <row r="374" s="42" customFormat="1" ht="11.25"/>
    <row r="375" s="42" customFormat="1" ht="11.25"/>
    <row r="376" s="42" customFormat="1" ht="11.25"/>
    <row r="377" s="42" customFormat="1" ht="11.25"/>
    <row r="378" s="42" customFormat="1" ht="11.25"/>
    <row r="379" s="42" customFormat="1" ht="11.25"/>
    <row r="380" s="42" customFormat="1" ht="11.25"/>
    <row r="381" s="42" customFormat="1" ht="11.25"/>
    <row r="382" s="42" customFormat="1" ht="11.25"/>
    <row r="383" s="42" customFormat="1" ht="11.25"/>
    <row r="384" s="42" customFormat="1" ht="11.25"/>
    <row r="385" s="42" customFormat="1" ht="11.25"/>
    <row r="386" s="42" customFormat="1" ht="11.25"/>
    <row r="387" s="42" customFormat="1" ht="11.25"/>
    <row r="388" s="42" customFormat="1" ht="11.25"/>
    <row r="389" s="42" customFormat="1" ht="11.25"/>
    <row r="390" s="42" customFormat="1" ht="11.25"/>
    <row r="391" s="42" customFormat="1" ht="11.25"/>
    <row r="392" s="42" customFormat="1" ht="11.25"/>
    <row r="393" s="42" customFormat="1" ht="11.25"/>
    <row r="394" s="42" customFormat="1" ht="11.25"/>
    <row r="395" s="42" customFormat="1" ht="11.25"/>
    <row r="396" s="42" customFormat="1" ht="11.25"/>
    <row r="397" s="42" customFormat="1" ht="11.25"/>
    <row r="398" s="42" customFormat="1" ht="11.25"/>
    <row r="399" s="42" customFormat="1" ht="11.25"/>
    <row r="400" s="42" customFormat="1" ht="11.25"/>
    <row r="401" s="42" customFormat="1" ht="11.25"/>
    <row r="402" s="42" customFormat="1" ht="11.25"/>
    <row r="403" s="42" customFormat="1" ht="11.25"/>
    <row r="404" s="42" customFormat="1" ht="11.25"/>
    <row r="405" s="42" customFormat="1" ht="11.25"/>
    <row r="406" s="42" customFormat="1" ht="11.25"/>
    <row r="407" s="42" customFormat="1" ht="11.25"/>
    <row r="408" s="42" customFormat="1" ht="11.25"/>
    <row r="409" s="42" customFormat="1" ht="11.25"/>
    <row r="410" s="42" customFormat="1" ht="11.25"/>
    <row r="411" s="42" customFormat="1" ht="11.25"/>
    <row r="412" s="42" customFormat="1" ht="11.25"/>
    <row r="413" s="42" customFormat="1" ht="11.25"/>
    <row r="414" s="42" customFormat="1" ht="11.25"/>
    <row r="415" s="42" customFormat="1" ht="11.25"/>
    <row r="416" s="42" customFormat="1" ht="11.25"/>
    <row r="417" s="42" customFormat="1" ht="11.25"/>
    <row r="418" s="42" customFormat="1" ht="11.25"/>
    <row r="419" s="42" customFormat="1" ht="11.25"/>
    <row r="420" s="42" customFormat="1" ht="11.25"/>
    <row r="421" s="42" customFormat="1" ht="11.25"/>
    <row r="422" s="42" customFormat="1" ht="11.25"/>
    <row r="423" s="42" customFormat="1" ht="11.25"/>
    <row r="424" s="42" customFormat="1" ht="11.25"/>
    <row r="425" s="42" customFormat="1" ht="11.25"/>
    <row r="426" s="42" customFormat="1" ht="11.25"/>
    <row r="427" s="42" customFormat="1" ht="11.25"/>
    <row r="428" s="42" customFormat="1" ht="11.25"/>
    <row r="429" s="42" customFormat="1" ht="11.25"/>
    <row r="430" s="42" customFormat="1" ht="11.25"/>
    <row r="431" s="42" customFormat="1" ht="11.25"/>
    <row r="432" s="42" customFormat="1" ht="11.25"/>
    <row r="433" s="42" customFormat="1" ht="11.25"/>
    <row r="434" s="42" customFormat="1" ht="11.25"/>
    <row r="435" s="42" customFormat="1" ht="11.25"/>
    <row r="436" s="42" customFormat="1" ht="11.25"/>
    <row r="437" s="42" customFormat="1" ht="11.25"/>
    <row r="438" s="42" customFormat="1" ht="11.25"/>
    <row r="439" s="42" customFormat="1" ht="11.25"/>
    <row r="440" s="42" customFormat="1" ht="11.25"/>
    <row r="441" s="42" customFormat="1" ht="11.25"/>
    <row r="442" s="42" customFormat="1" ht="11.25"/>
    <row r="443" s="42" customFormat="1" ht="11.25"/>
    <row r="444" s="42" customFormat="1" ht="11.25"/>
    <row r="445" s="42" customFormat="1" ht="11.25"/>
    <row r="446" s="42" customFormat="1" ht="11.25"/>
    <row r="447" s="42" customFormat="1" ht="11.25"/>
    <row r="448" s="42" customFormat="1" ht="11.25"/>
    <row r="449" s="42" customFormat="1" ht="11.25"/>
    <row r="450" s="42" customFormat="1" ht="11.25"/>
    <row r="451" s="42" customFormat="1" ht="11.25"/>
    <row r="452" s="42" customFormat="1" ht="11.25"/>
    <row r="453" s="42" customFormat="1" ht="11.25"/>
    <row r="454" s="42" customFormat="1" ht="11.25"/>
    <row r="455" s="42" customFormat="1" ht="11.25"/>
    <row r="456" s="42" customFormat="1" ht="11.25"/>
    <row r="457" s="42" customFormat="1" ht="11.25"/>
    <row r="458" s="42" customFormat="1" ht="11.25"/>
    <row r="459" s="42" customFormat="1" ht="11.25"/>
    <row r="460" s="42" customFormat="1" ht="11.25"/>
    <row r="461" s="42" customFormat="1" ht="11.25"/>
    <row r="462" s="42" customFormat="1" ht="11.25"/>
    <row r="463" s="42" customFormat="1" ht="11.25"/>
    <row r="464" s="42" customFormat="1" ht="11.25"/>
    <row r="465" s="42" customFormat="1" ht="11.25"/>
    <row r="466" s="42" customFormat="1" ht="11.25"/>
    <row r="467" s="42" customFormat="1" ht="11.25"/>
    <row r="468" s="42" customFormat="1" ht="11.25"/>
    <row r="469" s="42" customFormat="1" ht="11.25"/>
    <row r="470" s="42" customFormat="1" ht="11.25"/>
    <row r="471" s="42" customFormat="1" ht="11.25"/>
    <row r="472" s="42" customFormat="1" ht="11.25"/>
    <row r="473" s="42" customFormat="1" ht="11.25"/>
    <row r="474" s="42" customFormat="1" ht="11.25"/>
    <row r="475" s="42" customFormat="1" ht="11.25"/>
    <row r="476" s="42" customFormat="1" ht="11.25"/>
    <row r="477" s="42" customFormat="1" ht="11.25"/>
    <row r="478" s="42" customFormat="1" ht="11.25"/>
    <row r="479" s="42" customFormat="1" ht="11.25"/>
    <row r="480" s="42" customFormat="1" ht="11.25"/>
    <row r="481" s="42" customFormat="1" ht="11.25"/>
    <row r="482" s="42" customFormat="1" ht="11.25"/>
    <row r="483" s="42" customFormat="1" ht="11.25"/>
    <row r="484" s="42" customFormat="1" ht="11.25"/>
    <row r="485" s="42" customFormat="1" ht="11.25"/>
    <row r="486" s="42" customFormat="1" ht="11.25"/>
    <row r="487" s="42" customFormat="1" ht="11.25"/>
    <row r="488" s="42" customFormat="1" ht="11.25"/>
    <row r="489" s="42" customFormat="1" ht="11.25"/>
    <row r="490" s="42" customFormat="1" ht="11.25"/>
    <row r="491" s="42" customFormat="1" ht="11.25"/>
    <row r="492" s="42" customFormat="1" ht="11.25"/>
    <row r="493" s="42" customFormat="1" ht="11.25"/>
    <row r="494" s="42" customFormat="1" ht="11.25"/>
    <row r="495" s="42" customFormat="1" ht="11.25"/>
    <row r="496" s="42" customFormat="1" ht="11.25"/>
    <row r="497" s="42" customFormat="1" ht="11.25"/>
    <row r="498" s="42" customFormat="1" ht="11.25"/>
    <row r="499" s="42" customFormat="1" ht="11.25"/>
    <row r="500" s="42" customFormat="1" ht="11.25"/>
    <row r="501" s="42" customFormat="1" ht="11.25"/>
    <row r="502" s="42" customFormat="1" ht="11.25"/>
    <row r="503" s="42" customFormat="1" ht="11.25"/>
    <row r="504" s="42" customFormat="1" ht="11.25"/>
    <row r="505" s="42" customFormat="1" ht="11.25"/>
    <row r="506" s="42" customFormat="1" ht="11.25"/>
    <row r="507" s="42" customFormat="1" ht="11.25"/>
    <row r="508" s="42" customFormat="1" ht="11.25"/>
    <row r="509" s="42" customFormat="1" ht="11.25"/>
    <row r="510" s="42" customFormat="1" ht="11.25"/>
    <row r="511" s="42" customFormat="1" ht="11.25"/>
    <row r="512" s="42" customFormat="1" ht="11.25"/>
    <row r="513" s="42" customFormat="1" ht="11.25"/>
    <row r="514" s="42" customFormat="1" ht="11.25"/>
    <row r="515" s="42" customFormat="1" ht="11.25"/>
    <row r="516" s="42" customFormat="1" ht="11.25"/>
    <row r="517" s="42" customFormat="1" ht="11.25"/>
    <row r="518" s="42" customFormat="1" ht="11.25"/>
    <row r="519" s="42" customFormat="1" ht="11.25"/>
    <row r="520" s="42" customFormat="1" ht="11.25"/>
    <row r="521" s="42" customFormat="1" ht="11.25"/>
    <row r="522" s="42" customFormat="1" ht="11.25"/>
    <row r="523" s="42" customFormat="1" ht="11.25"/>
    <row r="524" s="42" customFormat="1" ht="11.25"/>
    <row r="525" s="42" customFormat="1" ht="11.25"/>
    <row r="526" s="42" customFormat="1" ht="11.25"/>
    <row r="527" s="42" customFormat="1" ht="11.25"/>
    <row r="528" s="42" customFormat="1" ht="11.25"/>
    <row r="529" s="42" customFormat="1" ht="11.25"/>
    <row r="530" s="42" customFormat="1" ht="11.25"/>
    <row r="531" s="42" customFormat="1" ht="11.25"/>
    <row r="532" s="42" customFormat="1" ht="11.25"/>
    <row r="533" s="42" customFormat="1" ht="11.25"/>
    <row r="534" s="42" customFormat="1" ht="11.25"/>
    <row r="535" s="42" customFormat="1" ht="11.25"/>
    <row r="536" s="42" customFormat="1" ht="11.25"/>
    <row r="537" s="42" customFormat="1" ht="11.25"/>
    <row r="538" s="42" customFormat="1" ht="11.25"/>
    <row r="539" s="42" customFormat="1" ht="11.25"/>
    <row r="540" s="42" customFormat="1" ht="11.25"/>
    <row r="541" s="42" customFormat="1" ht="11.25"/>
    <row r="542" s="42" customFormat="1" ht="11.25"/>
    <row r="543" s="42" customFormat="1" ht="11.25"/>
    <row r="544" s="42" customFormat="1" ht="11.25"/>
    <row r="545" s="42" customFormat="1" ht="11.25"/>
    <row r="546" s="42" customFormat="1" ht="11.25"/>
    <row r="547" s="42" customFormat="1" ht="11.25"/>
    <row r="548" s="42" customFormat="1" ht="11.25"/>
    <row r="549" s="42" customFormat="1" ht="11.25"/>
    <row r="550" s="42" customFormat="1" ht="11.25"/>
    <row r="551" s="42" customFormat="1" ht="11.25"/>
    <row r="552" s="42" customFormat="1" ht="11.25"/>
    <row r="553" s="42" customFormat="1" ht="11.25"/>
    <row r="554" s="42" customFormat="1" ht="11.25"/>
    <row r="555" s="42" customFormat="1" ht="11.25"/>
    <row r="556" s="42" customFormat="1" ht="11.25"/>
    <row r="557" s="42" customFormat="1" ht="11.25"/>
    <row r="558" s="42" customFormat="1" ht="11.25"/>
    <row r="559" s="42" customFormat="1" ht="11.25"/>
    <row r="560" s="42" customFormat="1" ht="11.25"/>
    <row r="561" s="42" customFormat="1" ht="11.25"/>
    <row r="562" s="42" customFormat="1" ht="11.25"/>
    <row r="563" s="42" customFormat="1" ht="11.25"/>
    <row r="564" s="42" customFormat="1" ht="11.25"/>
    <row r="565" s="42" customFormat="1" ht="11.25"/>
    <row r="566" s="42" customFormat="1" ht="11.25"/>
    <row r="567" s="42" customFormat="1" ht="11.25"/>
    <row r="568" s="42" customFormat="1" ht="11.25"/>
    <row r="569" s="42" customFormat="1" ht="11.25"/>
    <row r="570" s="42" customFormat="1" ht="11.25"/>
    <row r="571" s="42" customFormat="1" ht="11.25"/>
    <row r="572" s="42" customFormat="1" ht="11.25"/>
    <row r="573" s="42" customFormat="1" ht="11.25"/>
    <row r="574" s="42" customFormat="1" ht="11.25"/>
    <row r="575" s="42" customFormat="1" ht="11.25"/>
    <row r="576" s="42" customFormat="1" ht="11.25"/>
    <row r="577" s="42" customFormat="1" ht="11.25"/>
    <row r="578" s="42" customFormat="1" ht="11.25"/>
    <row r="579" s="42" customFormat="1" ht="11.25"/>
    <row r="580" s="42" customFormat="1" ht="11.25"/>
    <row r="581" s="42" customFormat="1" ht="11.25"/>
    <row r="582" s="42" customFormat="1" ht="11.25"/>
    <row r="583" s="42" customFormat="1" ht="11.25"/>
    <row r="584" s="42" customFormat="1" ht="11.25"/>
    <row r="585" s="42" customFormat="1" ht="11.25"/>
    <row r="586" s="42" customFormat="1" ht="11.25"/>
    <row r="587" s="42" customFormat="1" ht="11.25"/>
    <row r="588" s="42" customFormat="1" ht="11.25"/>
    <row r="589" s="42" customFormat="1" ht="11.25"/>
    <row r="590" s="42" customFormat="1" ht="11.25"/>
    <row r="591" s="42" customFormat="1" ht="11.25"/>
    <row r="592" s="42" customFormat="1" ht="11.25"/>
    <row r="593" s="42" customFormat="1" ht="11.25"/>
    <row r="594" s="42" customFormat="1" ht="11.25"/>
    <row r="595" s="42" customFormat="1" ht="11.25"/>
    <row r="596" s="42" customFormat="1" ht="11.25"/>
    <row r="597" s="42" customFormat="1" ht="11.25"/>
    <row r="598" s="42" customFormat="1" ht="11.25"/>
    <row r="599" s="42" customFormat="1" ht="11.25"/>
    <row r="600" s="42" customFormat="1" ht="11.25"/>
    <row r="601" s="42" customFormat="1" ht="11.25"/>
    <row r="602" s="42" customFormat="1" ht="11.25"/>
    <row r="603" s="42" customFormat="1" ht="11.25"/>
    <row r="604" s="42" customFormat="1" ht="11.25"/>
    <row r="605" s="42" customFormat="1" ht="11.25"/>
    <row r="606" s="42" customFormat="1" ht="11.25"/>
    <row r="607" s="42" customFormat="1" ht="11.25"/>
    <row r="608" s="42" customFormat="1" ht="11.25"/>
    <row r="609" s="42" customFormat="1" ht="11.25"/>
    <row r="610" s="42" customFormat="1" ht="11.25"/>
    <row r="611" s="42" customFormat="1" ht="11.25"/>
    <row r="612" s="42" customFormat="1" ht="11.25"/>
    <row r="613" s="42" customFormat="1" ht="11.25"/>
    <row r="614" s="42" customFormat="1" ht="11.25"/>
    <row r="615" s="42" customFormat="1" ht="11.25"/>
    <row r="616" s="42" customFormat="1" ht="11.25"/>
    <row r="617" s="42" customFormat="1" ht="11.25"/>
    <row r="618" s="42" customFormat="1" ht="11.25"/>
    <row r="619" s="42" customFormat="1" ht="11.25"/>
    <row r="620" s="42" customFormat="1" ht="11.25"/>
    <row r="621" s="42" customFormat="1" ht="11.25"/>
    <row r="622" s="42" customFormat="1" ht="11.25"/>
    <row r="623" s="42" customFormat="1" ht="11.25"/>
    <row r="624" s="42" customFormat="1" ht="11.25"/>
    <row r="625" s="42" customFormat="1" ht="11.25"/>
    <row r="626" s="42" customFormat="1" ht="11.25"/>
    <row r="627" s="42" customFormat="1" ht="11.25"/>
    <row r="628" s="42" customFormat="1" ht="11.25"/>
    <row r="629" s="42" customFormat="1" ht="11.25"/>
    <row r="630" s="42" customFormat="1" ht="11.25"/>
    <row r="631" s="42" customFormat="1" ht="11.25"/>
    <row r="632" s="42" customFormat="1" ht="11.25"/>
    <row r="633" s="42" customFormat="1" ht="11.25"/>
    <row r="634" s="42" customFormat="1" ht="11.25"/>
    <row r="635" s="42" customFormat="1" ht="11.25"/>
    <row r="636" s="42" customFormat="1" ht="11.25"/>
    <row r="637" s="42" customFormat="1" ht="11.25"/>
    <row r="638" s="42" customFormat="1" ht="11.25"/>
    <row r="639" s="42" customFormat="1" ht="11.25"/>
    <row r="640" s="42" customFormat="1" ht="11.25"/>
    <row r="641" s="42" customFormat="1" ht="11.25"/>
    <row r="642" s="42" customFormat="1" ht="11.25"/>
    <row r="643" s="42" customFormat="1" ht="11.25"/>
    <row r="644" s="42" customFormat="1" ht="11.25"/>
    <row r="645" s="42" customFormat="1" ht="11.25"/>
    <row r="646" s="42" customFormat="1" ht="11.25"/>
    <row r="647" s="42" customFormat="1" ht="11.25"/>
    <row r="648" s="42" customFormat="1" ht="11.25"/>
    <row r="649" s="42" customFormat="1" ht="11.25"/>
    <row r="650" s="42" customFormat="1" ht="11.25"/>
    <row r="651" s="42" customFormat="1" ht="11.25"/>
    <row r="652" s="42" customFormat="1" ht="11.25"/>
    <row r="653" s="42" customFormat="1" ht="11.25"/>
    <row r="654" s="42" customFormat="1" ht="11.25"/>
    <row r="655" s="42" customFormat="1" ht="11.25"/>
    <row r="656" s="42" customFormat="1" ht="11.25"/>
    <row r="657" s="42" customFormat="1" ht="11.25"/>
    <row r="658" s="42" customFormat="1" ht="11.25"/>
    <row r="659" s="42" customFormat="1" ht="11.25"/>
    <row r="660" s="42" customFormat="1" ht="11.25"/>
    <row r="661" s="42" customFormat="1" ht="11.25"/>
    <row r="662" s="42" customFormat="1" ht="11.25"/>
    <row r="663" s="42" customFormat="1" ht="11.25"/>
    <row r="664" s="42" customFormat="1" ht="11.25"/>
    <row r="665" s="42" customFormat="1" ht="11.25"/>
    <row r="666" s="42" customFormat="1" ht="11.25"/>
    <row r="667" s="42" customFormat="1" ht="11.25"/>
    <row r="668" s="42" customFormat="1" ht="11.25"/>
    <row r="669" s="42" customFormat="1" ht="11.25"/>
    <row r="670" s="42" customFormat="1" ht="11.25"/>
    <row r="671" s="42" customFormat="1" ht="11.25"/>
    <row r="672" s="42" customFormat="1" ht="11.25"/>
    <row r="673" s="42" customFormat="1" ht="11.25"/>
    <row r="674" s="42" customFormat="1" ht="11.25"/>
    <row r="675" s="42" customFormat="1" ht="11.25"/>
    <row r="676" s="42" customFormat="1" ht="11.25"/>
    <row r="677" s="42" customFormat="1" ht="11.25"/>
    <row r="678" s="42" customFormat="1" ht="11.25"/>
    <row r="679" s="42" customFormat="1" ht="11.25"/>
    <row r="680" s="42" customFormat="1" ht="11.25"/>
    <row r="681" s="42" customFormat="1" ht="11.25"/>
    <row r="682" s="42" customFormat="1" ht="11.25"/>
    <row r="683" s="42" customFormat="1" ht="11.25"/>
    <row r="684" spans="10:12" ht="11.25">
      <c r="J684" s="42"/>
      <c r="K684" s="42"/>
      <c r="L684" s="42"/>
    </row>
  </sheetData>
  <autoFilter ref="B5:C81"/>
  <mergeCells count="3">
    <mergeCell ref="L4:L5"/>
    <mergeCell ref="J4:K4"/>
    <mergeCell ref="E4:I4"/>
  </mergeCells>
  <printOptions/>
  <pageMargins left="0.75" right="0.75" top="1" bottom="1" header="0.5" footer="0.5"/>
  <pageSetup orientation="portrait" paperSize="9"/>
  <legacyDrawing r:id="rId2"/>
</worksheet>
</file>

<file path=xl/worksheets/sheet7.xml><?xml version="1.0" encoding="utf-8"?>
<worksheet xmlns="http://schemas.openxmlformats.org/spreadsheetml/2006/main" xmlns:r="http://schemas.openxmlformats.org/officeDocument/2006/relationships">
  <dimension ref="A1:Q43"/>
  <sheetViews>
    <sheetView showGridLines="0" workbookViewId="0" topLeftCell="A1">
      <pane xSplit="3" ySplit="5" topLeftCell="D6" activePane="bottomRight" state="frozen"/>
      <selection pane="topLeft" activeCell="A1" sqref="A1"/>
      <selection pane="topRight" activeCell="D1" sqref="D1"/>
      <selection pane="bottomLeft" activeCell="A6" sqref="A6"/>
      <selection pane="bottomRight" activeCell="A2" sqref="A2"/>
    </sheetView>
  </sheetViews>
  <sheetFormatPr defaultColWidth="9.140625" defaultRowHeight="12.75"/>
  <cols>
    <col min="1" max="1" width="1.28515625" style="17" customWidth="1"/>
    <col min="2" max="2" width="12.7109375" style="17" customWidth="1"/>
    <col min="3" max="3" width="5.7109375" style="17" customWidth="1"/>
    <col min="4" max="4" width="8.28125" style="17" customWidth="1"/>
    <col min="5" max="5" width="7.140625" style="17" bestFit="1" customWidth="1"/>
    <col min="6" max="6" width="8.7109375" style="17" customWidth="1"/>
    <col min="7" max="7" width="7.00390625" style="17" customWidth="1"/>
    <col min="8" max="8" width="6.57421875" style="17" customWidth="1"/>
    <col min="9" max="9" width="9.57421875" style="17" customWidth="1"/>
    <col min="10" max="10" width="9.00390625" style="17" customWidth="1"/>
    <col min="11" max="11" width="7.421875" style="17" customWidth="1"/>
    <col min="12" max="12" width="5.7109375" style="17" customWidth="1"/>
    <col min="13" max="14" width="9.140625" style="17" customWidth="1"/>
    <col min="15" max="15" width="16.00390625" style="17" customWidth="1"/>
    <col min="16" max="16" width="8.7109375" style="17" customWidth="1"/>
    <col min="17" max="17" width="7.7109375" style="17" customWidth="1"/>
    <col min="18" max="16384" width="9.140625" style="17" customWidth="1"/>
  </cols>
  <sheetData>
    <row r="1" ht="15.75">
      <c r="A1" s="19" t="s">
        <v>97</v>
      </c>
    </row>
    <row r="2" s="7" customFormat="1" ht="12" thickBot="1"/>
    <row r="3" spans="4:16" s="7" customFormat="1" ht="12" thickBot="1">
      <c r="D3" s="457" t="s">
        <v>96</v>
      </c>
      <c r="E3" s="458"/>
      <c r="F3" s="458"/>
      <c r="G3" s="458"/>
      <c r="H3" s="458"/>
      <c r="I3" s="458"/>
      <c r="J3" s="458"/>
      <c r="K3" s="458"/>
      <c r="L3" s="458"/>
      <c r="M3" s="458"/>
      <c r="N3" s="458"/>
      <c r="O3" s="459"/>
      <c r="P3" s="460"/>
    </row>
    <row r="4" spans="4:17" s="7" customFormat="1" ht="25.5" customHeight="1" thickBot="1">
      <c r="D4" s="454" t="s">
        <v>79</v>
      </c>
      <c r="E4" s="463"/>
      <c r="F4" s="454" t="s">
        <v>80</v>
      </c>
      <c r="G4" s="464"/>
      <c r="H4" s="463"/>
      <c r="I4" s="132" t="s">
        <v>81</v>
      </c>
      <c r="J4" s="454" t="s">
        <v>82</v>
      </c>
      <c r="K4" s="463"/>
      <c r="L4" s="454" t="s">
        <v>83</v>
      </c>
      <c r="M4" s="463"/>
      <c r="N4" s="454" t="s">
        <v>84</v>
      </c>
      <c r="O4" s="455"/>
      <c r="P4" s="456"/>
      <c r="Q4" s="134" t="s">
        <v>78</v>
      </c>
    </row>
    <row r="5" spans="2:17" s="18" customFormat="1" ht="51" customHeight="1">
      <c r="B5" s="20" t="s">
        <v>99</v>
      </c>
      <c r="C5" s="25" t="s">
        <v>363</v>
      </c>
      <c r="D5" s="86" t="s">
        <v>85</v>
      </c>
      <c r="E5" s="103" t="s">
        <v>86</v>
      </c>
      <c r="F5" s="86" t="s">
        <v>87</v>
      </c>
      <c r="G5" s="68" t="s">
        <v>88</v>
      </c>
      <c r="H5" s="103" t="s">
        <v>89</v>
      </c>
      <c r="I5" s="117" t="s">
        <v>81</v>
      </c>
      <c r="J5" s="86" t="s">
        <v>90</v>
      </c>
      <c r="K5" s="103" t="s">
        <v>91</v>
      </c>
      <c r="L5" s="86" t="s">
        <v>92</v>
      </c>
      <c r="M5" s="103" t="s">
        <v>93</v>
      </c>
      <c r="N5" s="86" t="s">
        <v>94</v>
      </c>
      <c r="O5" s="69" t="s">
        <v>371</v>
      </c>
      <c r="P5" s="87" t="s">
        <v>234</v>
      </c>
      <c r="Q5" s="133" t="s">
        <v>95</v>
      </c>
    </row>
    <row r="6" spans="2:17" s="7" customFormat="1" ht="11.25">
      <c r="B6" s="32" t="s">
        <v>60</v>
      </c>
      <c r="C6" s="78">
        <v>2004</v>
      </c>
      <c r="D6" s="88">
        <v>27</v>
      </c>
      <c r="E6" s="104">
        <v>12</v>
      </c>
      <c r="F6" s="111">
        <v>49</v>
      </c>
      <c r="G6" s="67"/>
      <c r="H6" s="89"/>
      <c r="I6" s="118"/>
      <c r="J6" s="111">
        <v>12</v>
      </c>
      <c r="K6" s="89"/>
      <c r="L6" s="111"/>
      <c r="M6" s="89"/>
      <c r="N6" s="111"/>
      <c r="O6" s="67"/>
      <c r="P6" s="89"/>
      <c r="Q6" s="82">
        <f aca="true" t="shared" si="0" ref="Q6:Q17">SUM(D6:P6)</f>
        <v>100</v>
      </c>
    </row>
    <row r="7" spans="2:17" s="7" customFormat="1" ht="11.25">
      <c r="B7" s="33" t="s">
        <v>329</v>
      </c>
      <c r="C7" s="79">
        <v>2004</v>
      </c>
      <c r="D7" s="90">
        <v>38.83388338833883</v>
      </c>
      <c r="E7" s="55">
        <v>7.920792079207921</v>
      </c>
      <c r="F7" s="94">
        <v>15.456545654565456</v>
      </c>
      <c r="G7" s="46">
        <v>5.665566556655666</v>
      </c>
      <c r="H7" s="95">
        <v>0.8800880088008801</v>
      </c>
      <c r="I7" s="119">
        <v>0</v>
      </c>
      <c r="J7" s="94">
        <v>0.385038503850385</v>
      </c>
      <c r="K7" s="95">
        <v>0</v>
      </c>
      <c r="L7" s="94">
        <v>0</v>
      </c>
      <c r="M7" s="95">
        <v>0</v>
      </c>
      <c r="N7" s="94">
        <v>30.858085808580856</v>
      </c>
      <c r="O7" s="47"/>
      <c r="P7" s="91"/>
      <c r="Q7" s="83">
        <f t="shared" si="0"/>
        <v>99.99999999999999</v>
      </c>
    </row>
    <row r="8" spans="2:17" s="7" customFormat="1" ht="11.25">
      <c r="B8" s="33" t="s">
        <v>139</v>
      </c>
      <c r="C8" s="79">
        <v>2004</v>
      </c>
      <c r="D8" s="90">
        <v>10.2</v>
      </c>
      <c r="E8" s="105">
        <v>0.2</v>
      </c>
      <c r="F8" s="94">
        <v>8.7</v>
      </c>
      <c r="G8" s="46">
        <v>35.4</v>
      </c>
      <c r="H8" s="91">
        <v>0.7</v>
      </c>
      <c r="I8" s="33">
        <v>0</v>
      </c>
      <c r="J8" s="94">
        <v>41.5</v>
      </c>
      <c r="K8" s="91">
        <v>0.2</v>
      </c>
      <c r="L8" s="94">
        <v>2.2</v>
      </c>
      <c r="M8" s="91">
        <v>0.8</v>
      </c>
      <c r="N8" s="112">
        <v>0.1</v>
      </c>
      <c r="O8" s="47"/>
      <c r="P8" s="91"/>
      <c r="Q8" s="83">
        <f t="shared" si="0"/>
        <v>100</v>
      </c>
    </row>
    <row r="9" spans="2:17" s="7" customFormat="1" ht="11.25">
      <c r="B9" s="70" t="s">
        <v>208</v>
      </c>
      <c r="C9" s="79">
        <v>2004</v>
      </c>
      <c r="D9" s="452">
        <v>20</v>
      </c>
      <c r="E9" s="453"/>
      <c r="F9" s="112">
        <v>46</v>
      </c>
      <c r="G9" s="46">
        <v>0</v>
      </c>
      <c r="H9" s="91">
        <v>2</v>
      </c>
      <c r="I9" s="120" t="s">
        <v>219</v>
      </c>
      <c r="J9" s="94">
        <v>26</v>
      </c>
      <c r="K9" s="91">
        <v>0</v>
      </c>
      <c r="L9" s="128" t="s">
        <v>219</v>
      </c>
      <c r="M9" s="91">
        <v>6</v>
      </c>
      <c r="N9" s="112">
        <v>0</v>
      </c>
      <c r="O9" s="47"/>
      <c r="P9" s="91"/>
      <c r="Q9" s="83">
        <f t="shared" si="0"/>
        <v>100</v>
      </c>
    </row>
    <row r="10" spans="2:17" s="7" customFormat="1" ht="11.25">
      <c r="B10" s="70" t="s">
        <v>341</v>
      </c>
      <c r="C10" s="79">
        <v>2004</v>
      </c>
      <c r="D10" s="90">
        <v>10.823529411764707</v>
      </c>
      <c r="E10" s="55">
        <v>3.0588235294117645</v>
      </c>
      <c r="F10" s="94">
        <v>25.88235294117647</v>
      </c>
      <c r="G10" s="46">
        <v>2.3529411764705883</v>
      </c>
      <c r="H10" s="95">
        <v>0.7058823529411765</v>
      </c>
      <c r="I10" s="119">
        <v>13.882352941176471</v>
      </c>
      <c r="J10" s="94">
        <v>42.35294117647059</v>
      </c>
      <c r="K10" s="95">
        <v>0.23529411764705882</v>
      </c>
      <c r="L10" s="129" t="s">
        <v>219</v>
      </c>
      <c r="M10" s="130" t="s">
        <v>219</v>
      </c>
      <c r="N10" s="94">
        <v>0.7058823529411765</v>
      </c>
      <c r="O10" s="47"/>
      <c r="P10" s="91"/>
      <c r="Q10" s="83"/>
    </row>
    <row r="11" spans="2:17" s="7" customFormat="1" ht="11.25">
      <c r="B11" s="70" t="s">
        <v>3</v>
      </c>
      <c r="C11" s="79">
        <v>2004</v>
      </c>
      <c r="D11" s="90">
        <v>10.1</v>
      </c>
      <c r="E11" s="55">
        <v>1.5</v>
      </c>
      <c r="F11" s="94">
        <v>70.8</v>
      </c>
      <c r="G11" s="46">
        <v>0.3</v>
      </c>
      <c r="H11" s="95">
        <v>2.6</v>
      </c>
      <c r="I11" s="119"/>
      <c r="J11" s="94">
        <v>0</v>
      </c>
      <c r="K11" s="95">
        <v>3.6</v>
      </c>
      <c r="L11" s="465">
        <v>0.9</v>
      </c>
      <c r="M11" s="466"/>
      <c r="N11" s="94">
        <v>10.1</v>
      </c>
      <c r="O11" s="47"/>
      <c r="P11" s="91"/>
      <c r="Q11" s="83">
        <f t="shared" si="0"/>
        <v>99.89999999999998</v>
      </c>
    </row>
    <row r="12" spans="2:17" s="7" customFormat="1" ht="11.25">
      <c r="B12" s="33" t="s">
        <v>45</v>
      </c>
      <c r="C12" s="79">
        <v>2004</v>
      </c>
      <c r="D12" s="90">
        <v>18</v>
      </c>
      <c r="E12" s="105">
        <v>0.46</v>
      </c>
      <c r="F12" s="94">
        <v>18.89</v>
      </c>
      <c r="G12" s="46">
        <v>2.67</v>
      </c>
      <c r="H12" s="107">
        <v>0.84</v>
      </c>
      <c r="I12" s="119">
        <v>1.2</v>
      </c>
      <c r="J12" s="94">
        <v>5.33</v>
      </c>
      <c r="K12" s="95">
        <v>13.9</v>
      </c>
      <c r="L12" s="94">
        <v>17.64</v>
      </c>
      <c r="M12" s="95">
        <v>2.91</v>
      </c>
      <c r="N12" s="94">
        <v>18.16</v>
      </c>
      <c r="O12" s="47"/>
      <c r="P12" s="91"/>
      <c r="Q12" s="83">
        <f t="shared" si="0"/>
        <v>100</v>
      </c>
    </row>
    <row r="13" spans="2:17" s="7" customFormat="1" ht="11.25">
      <c r="B13" s="71" t="s">
        <v>235</v>
      </c>
      <c r="C13" s="79">
        <v>2004</v>
      </c>
      <c r="D13" s="92">
        <v>328</v>
      </c>
      <c r="E13" s="93"/>
      <c r="F13" s="113">
        <v>1204</v>
      </c>
      <c r="G13" s="53"/>
      <c r="H13" s="93"/>
      <c r="I13" s="121">
        <v>78</v>
      </c>
      <c r="J13" s="113"/>
      <c r="K13" s="93"/>
      <c r="L13" s="113">
        <v>3</v>
      </c>
      <c r="M13" s="93">
        <v>3</v>
      </c>
      <c r="N13" s="92">
        <v>80</v>
      </c>
      <c r="O13" s="53">
        <v>624</v>
      </c>
      <c r="P13" s="93">
        <v>31</v>
      </c>
      <c r="Q13" s="84">
        <f t="shared" si="0"/>
        <v>2351</v>
      </c>
    </row>
    <row r="14" spans="2:17" s="7" customFormat="1" ht="11.25">
      <c r="B14" s="70" t="s">
        <v>236</v>
      </c>
      <c r="C14" s="79">
        <v>2004</v>
      </c>
      <c r="D14" s="94">
        <v>14</v>
      </c>
      <c r="E14" s="107"/>
      <c r="F14" s="94">
        <v>51.21225010633773</v>
      </c>
      <c r="G14" s="51"/>
      <c r="H14" s="107"/>
      <c r="I14" s="122">
        <v>3.317737133134836</v>
      </c>
      <c r="J14" s="114"/>
      <c r="K14" s="107"/>
      <c r="L14" s="114">
        <v>0.12760527435133986</v>
      </c>
      <c r="M14" s="107">
        <v>0.12760527435133986</v>
      </c>
      <c r="N14" s="94">
        <v>3.4028073160357293</v>
      </c>
      <c r="O14" s="46">
        <v>26.54189706507869</v>
      </c>
      <c r="P14" s="95">
        <v>1.3185878349638451</v>
      </c>
      <c r="Q14" s="36">
        <f t="shared" si="0"/>
        <v>100.04849000425352</v>
      </c>
    </row>
    <row r="15" spans="2:17" s="7" customFormat="1" ht="11.25">
      <c r="B15" s="70" t="s">
        <v>168</v>
      </c>
      <c r="C15" s="79">
        <v>2004</v>
      </c>
      <c r="D15" s="461">
        <v>15</v>
      </c>
      <c r="E15" s="462"/>
      <c r="F15" s="94">
        <v>10</v>
      </c>
      <c r="G15" s="47"/>
      <c r="H15" s="91"/>
      <c r="I15" s="33">
        <v>10</v>
      </c>
      <c r="J15" s="112">
        <v>30</v>
      </c>
      <c r="K15" s="91">
        <v>5</v>
      </c>
      <c r="L15" s="112"/>
      <c r="M15" s="91">
        <v>30</v>
      </c>
      <c r="N15" s="94"/>
      <c r="O15" s="47"/>
      <c r="P15" s="91"/>
      <c r="Q15" s="83">
        <f t="shared" si="0"/>
        <v>100</v>
      </c>
    </row>
    <row r="16" spans="2:17" s="7" customFormat="1" ht="11.25">
      <c r="B16" s="72" t="s">
        <v>267</v>
      </c>
      <c r="C16" s="79">
        <v>2004</v>
      </c>
      <c r="D16" s="92">
        <v>2</v>
      </c>
      <c r="E16" s="93">
        <v>15</v>
      </c>
      <c r="F16" s="92">
        <v>205</v>
      </c>
      <c r="G16" s="52">
        <v>0</v>
      </c>
      <c r="H16" s="93">
        <v>3</v>
      </c>
      <c r="I16" s="72">
        <v>1</v>
      </c>
      <c r="J16" s="113">
        <v>5</v>
      </c>
      <c r="K16" s="93">
        <v>0</v>
      </c>
      <c r="L16" s="113">
        <v>44</v>
      </c>
      <c r="M16" s="93">
        <v>1</v>
      </c>
      <c r="N16" s="92">
        <v>15</v>
      </c>
      <c r="O16" s="53"/>
      <c r="P16" s="93"/>
      <c r="Q16" s="84">
        <f t="shared" si="0"/>
        <v>291</v>
      </c>
    </row>
    <row r="17" spans="2:17" s="7" customFormat="1" ht="11.25">
      <c r="B17" s="70" t="s">
        <v>268</v>
      </c>
      <c r="C17" s="79">
        <v>2004</v>
      </c>
      <c r="D17" s="94">
        <f aca="true" t="shared" si="1" ref="D17:N17">D16/291*100</f>
        <v>0.6872852233676976</v>
      </c>
      <c r="E17" s="95">
        <f t="shared" si="1"/>
        <v>5.154639175257731</v>
      </c>
      <c r="F17" s="94">
        <f t="shared" si="1"/>
        <v>70.44673539518901</v>
      </c>
      <c r="G17" s="46">
        <f t="shared" si="1"/>
        <v>0</v>
      </c>
      <c r="H17" s="95">
        <f t="shared" si="1"/>
        <v>1.0309278350515463</v>
      </c>
      <c r="I17" s="123">
        <f t="shared" si="1"/>
        <v>0.3436426116838488</v>
      </c>
      <c r="J17" s="114">
        <f t="shared" si="1"/>
        <v>1.718213058419244</v>
      </c>
      <c r="K17" s="127">
        <f t="shared" si="1"/>
        <v>0</v>
      </c>
      <c r="L17" s="94">
        <f t="shared" si="1"/>
        <v>15.120274914089347</v>
      </c>
      <c r="M17" s="107">
        <f t="shared" si="1"/>
        <v>0.3436426116838488</v>
      </c>
      <c r="N17" s="94">
        <f t="shared" si="1"/>
        <v>5.154639175257731</v>
      </c>
      <c r="O17" s="47"/>
      <c r="P17" s="91"/>
      <c r="Q17" s="83">
        <f t="shared" si="0"/>
        <v>99.99999999999999</v>
      </c>
    </row>
    <row r="18" spans="2:17" s="7" customFormat="1" ht="11.25">
      <c r="B18" s="70" t="s">
        <v>265</v>
      </c>
      <c r="C18" s="79">
        <v>2004</v>
      </c>
      <c r="D18" s="90">
        <v>5</v>
      </c>
      <c r="E18" s="55"/>
      <c r="F18" s="94">
        <v>0</v>
      </c>
      <c r="G18" s="46">
        <v>0</v>
      </c>
      <c r="H18" s="107">
        <v>0.67</v>
      </c>
      <c r="I18" s="33">
        <v>0</v>
      </c>
      <c r="J18" s="114">
        <v>1.67</v>
      </c>
      <c r="K18" s="95">
        <v>85.6</v>
      </c>
      <c r="L18" s="94">
        <v>0</v>
      </c>
      <c r="M18" s="131" t="s">
        <v>219</v>
      </c>
      <c r="N18" s="94">
        <v>7</v>
      </c>
      <c r="O18" s="47"/>
      <c r="P18" s="91"/>
      <c r="Q18" s="83">
        <v>100</v>
      </c>
    </row>
    <row r="19" spans="2:17" s="7" customFormat="1" ht="11.25">
      <c r="B19" s="33" t="s">
        <v>361</v>
      </c>
      <c r="C19" s="79">
        <v>2004</v>
      </c>
      <c r="D19" s="94">
        <v>27.5</v>
      </c>
      <c r="E19" s="95">
        <v>13.2</v>
      </c>
      <c r="F19" s="114"/>
      <c r="G19" s="46">
        <v>0</v>
      </c>
      <c r="H19" s="107">
        <v>0.3</v>
      </c>
      <c r="I19" s="123">
        <v>0.2</v>
      </c>
      <c r="J19" s="114">
        <v>23</v>
      </c>
      <c r="K19" s="95">
        <v>0</v>
      </c>
      <c r="L19" s="94">
        <v>10.6</v>
      </c>
      <c r="M19" s="107">
        <v>0.7</v>
      </c>
      <c r="N19" s="94">
        <v>24.5</v>
      </c>
      <c r="O19" s="58"/>
      <c r="P19" s="91"/>
      <c r="Q19" s="83">
        <f>SUM(D19:P19)</f>
        <v>100</v>
      </c>
    </row>
    <row r="20" spans="2:17" s="7" customFormat="1" ht="11.25">
      <c r="B20" s="70" t="s">
        <v>240</v>
      </c>
      <c r="C20" s="79">
        <v>2004</v>
      </c>
      <c r="D20" s="94">
        <v>35</v>
      </c>
      <c r="E20" s="91">
        <v>27</v>
      </c>
      <c r="F20" s="112">
        <v>28</v>
      </c>
      <c r="G20" s="47"/>
      <c r="H20" s="91"/>
      <c r="I20" s="124">
        <v>10</v>
      </c>
      <c r="J20" s="112"/>
      <c r="K20" s="91"/>
      <c r="L20" s="112"/>
      <c r="M20" s="91"/>
      <c r="N20" s="112"/>
      <c r="O20" s="47"/>
      <c r="P20" s="91"/>
      <c r="Q20" s="83">
        <f>SUM(D20:P20)</f>
        <v>100</v>
      </c>
    </row>
    <row r="21" spans="2:17" s="7" customFormat="1" ht="11.25">
      <c r="B21" s="70" t="s">
        <v>445</v>
      </c>
      <c r="C21" s="79">
        <v>2004</v>
      </c>
      <c r="D21" s="94">
        <v>33</v>
      </c>
      <c r="E21" s="91">
        <v>7</v>
      </c>
      <c r="F21" s="112">
        <v>20</v>
      </c>
      <c r="G21" s="47">
        <v>5</v>
      </c>
      <c r="H21" s="91">
        <v>1</v>
      </c>
      <c r="I21" s="124">
        <v>4</v>
      </c>
      <c r="J21" s="112">
        <v>2</v>
      </c>
      <c r="K21" s="91">
        <v>2</v>
      </c>
      <c r="L21" s="112"/>
      <c r="M21" s="91">
        <v>1</v>
      </c>
      <c r="N21" s="112">
        <v>25</v>
      </c>
      <c r="O21" s="47"/>
      <c r="P21" s="91"/>
      <c r="Q21" s="83">
        <f>SUM(D21:P21)</f>
        <v>100</v>
      </c>
    </row>
    <row r="22" spans="2:17" s="7" customFormat="1" ht="11.25">
      <c r="B22" s="33" t="s">
        <v>311</v>
      </c>
      <c r="C22" s="79">
        <v>2004</v>
      </c>
      <c r="D22" s="94">
        <v>7</v>
      </c>
      <c r="E22" s="91">
        <v>5</v>
      </c>
      <c r="F22" s="112">
        <v>36</v>
      </c>
      <c r="G22" s="47">
        <v>22</v>
      </c>
      <c r="H22" s="91">
        <v>1</v>
      </c>
      <c r="I22" s="33">
        <v>3</v>
      </c>
      <c r="J22" s="112">
        <v>2</v>
      </c>
      <c r="K22" s="91">
        <v>0</v>
      </c>
      <c r="L22" s="112">
        <v>12</v>
      </c>
      <c r="M22" s="91">
        <v>1</v>
      </c>
      <c r="N22" s="112">
        <v>11</v>
      </c>
      <c r="O22" s="47"/>
      <c r="P22" s="91"/>
      <c r="Q22" s="83">
        <f>SUM(D22:P22)</f>
        <v>100</v>
      </c>
    </row>
    <row r="23" spans="2:17" ht="12.75">
      <c r="B23" s="73" t="s">
        <v>60</v>
      </c>
      <c r="C23" s="80" t="s">
        <v>364</v>
      </c>
      <c r="D23" s="96">
        <v>36</v>
      </c>
      <c r="E23" s="108">
        <v>14</v>
      </c>
      <c r="F23" s="96">
        <v>41</v>
      </c>
      <c r="G23" s="59"/>
      <c r="H23" s="108"/>
      <c r="I23" s="125"/>
      <c r="J23" s="96">
        <v>8</v>
      </c>
      <c r="K23" s="108"/>
      <c r="L23" s="96"/>
      <c r="M23" s="108"/>
      <c r="N23" s="96">
        <v>1</v>
      </c>
      <c r="O23" s="60"/>
      <c r="P23" s="97"/>
      <c r="Q23" s="83">
        <f aca="true" t="shared" si="2" ref="Q23:Q42">SUM(D23:P23)</f>
        <v>100</v>
      </c>
    </row>
    <row r="24" spans="2:17" ht="12.75">
      <c r="B24" s="74" t="s">
        <v>444</v>
      </c>
      <c r="C24" s="80" t="s">
        <v>364</v>
      </c>
      <c r="D24" s="96">
        <v>0.65</v>
      </c>
      <c r="E24" s="108">
        <v>6.44</v>
      </c>
      <c r="F24" s="96">
        <v>39.94</v>
      </c>
      <c r="G24" s="59"/>
      <c r="H24" s="108">
        <v>6.48</v>
      </c>
      <c r="I24" s="125"/>
      <c r="J24" s="96">
        <v>31.84</v>
      </c>
      <c r="K24" s="108">
        <v>0.87</v>
      </c>
      <c r="L24" s="96"/>
      <c r="M24" s="108"/>
      <c r="N24" s="96">
        <v>13.77</v>
      </c>
      <c r="O24" s="61"/>
      <c r="P24" s="98"/>
      <c r="Q24" s="83">
        <f t="shared" si="2"/>
        <v>99.99000000000001</v>
      </c>
    </row>
    <row r="25" spans="2:17" ht="12.75">
      <c r="B25" s="74" t="s">
        <v>329</v>
      </c>
      <c r="C25" s="80" t="s">
        <v>364</v>
      </c>
      <c r="D25" s="96">
        <v>85.11</v>
      </c>
      <c r="E25" s="108">
        <v>1.68</v>
      </c>
      <c r="F25" s="96">
        <v>2.2</v>
      </c>
      <c r="G25" s="59">
        <v>0.48</v>
      </c>
      <c r="H25" s="108"/>
      <c r="I25" s="125"/>
      <c r="J25" s="96">
        <v>0.01</v>
      </c>
      <c r="K25" s="108"/>
      <c r="L25" s="96"/>
      <c r="M25" s="108"/>
      <c r="N25" s="96">
        <v>10.49</v>
      </c>
      <c r="O25" s="62"/>
      <c r="P25" s="99"/>
      <c r="Q25" s="83">
        <f t="shared" si="2"/>
        <v>99.97000000000001</v>
      </c>
    </row>
    <row r="26" spans="2:17" ht="12.75">
      <c r="B26" s="75" t="s">
        <v>373</v>
      </c>
      <c r="C26" s="80" t="s">
        <v>364</v>
      </c>
      <c r="D26" s="96">
        <v>65.7</v>
      </c>
      <c r="E26" s="108">
        <v>5</v>
      </c>
      <c r="F26" s="96">
        <v>17.5</v>
      </c>
      <c r="G26" s="59">
        <v>0.2</v>
      </c>
      <c r="H26" s="108">
        <v>2.2</v>
      </c>
      <c r="I26" s="125">
        <v>3.1</v>
      </c>
      <c r="J26" s="96">
        <v>3.5</v>
      </c>
      <c r="K26" s="108">
        <v>1.1</v>
      </c>
      <c r="L26" s="96">
        <v>0.3</v>
      </c>
      <c r="M26" s="108">
        <v>0.5</v>
      </c>
      <c r="N26" s="96">
        <v>0.9</v>
      </c>
      <c r="O26" s="63"/>
      <c r="P26" s="100"/>
      <c r="Q26" s="83">
        <f t="shared" si="2"/>
        <v>100</v>
      </c>
    </row>
    <row r="27" spans="2:17" ht="12.75">
      <c r="B27" s="75" t="s">
        <v>208</v>
      </c>
      <c r="C27" s="80" t="s">
        <v>364</v>
      </c>
      <c r="D27" s="467">
        <v>33</v>
      </c>
      <c r="E27" s="468"/>
      <c r="F27" s="96">
        <v>42</v>
      </c>
      <c r="G27" s="59"/>
      <c r="H27" s="108"/>
      <c r="I27" s="125"/>
      <c r="J27" s="96"/>
      <c r="K27" s="108"/>
      <c r="L27" s="96"/>
      <c r="M27" s="108"/>
      <c r="N27" s="96">
        <v>25</v>
      </c>
      <c r="O27" s="61"/>
      <c r="P27" s="98"/>
      <c r="Q27" s="83">
        <f t="shared" si="2"/>
        <v>100</v>
      </c>
    </row>
    <row r="28" spans="2:17" ht="12.75">
      <c r="B28" s="75" t="s">
        <v>341</v>
      </c>
      <c r="C28" s="80" t="s">
        <v>364</v>
      </c>
      <c r="D28" s="96"/>
      <c r="E28" s="108"/>
      <c r="F28" s="96"/>
      <c r="G28" s="59">
        <v>1</v>
      </c>
      <c r="H28" s="108"/>
      <c r="I28" s="125">
        <v>20</v>
      </c>
      <c r="J28" s="96">
        <v>60</v>
      </c>
      <c r="K28" s="108">
        <v>8</v>
      </c>
      <c r="L28" s="96"/>
      <c r="M28" s="108"/>
      <c r="N28" s="96">
        <v>11</v>
      </c>
      <c r="O28" s="61"/>
      <c r="P28" s="98"/>
      <c r="Q28" s="83">
        <f t="shared" si="2"/>
        <v>100</v>
      </c>
    </row>
    <row r="29" spans="2:17" ht="12.75">
      <c r="B29" s="75" t="s">
        <v>3</v>
      </c>
      <c r="C29" s="80" t="s">
        <v>364</v>
      </c>
      <c r="D29" s="96">
        <v>8.5</v>
      </c>
      <c r="E29" s="108">
        <v>1</v>
      </c>
      <c r="F29" s="96">
        <v>34</v>
      </c>
      <c r="G29" s="59"/>
      <c r="H29" s="108"/>
      <c r="I29" s="125"/>
      <c r="J29" s="96">
        <v>35</v>
      </c>
      <c r="K29" s="108">
        <v>3.5</v>
      </c>
      <c r="L29" s="96"/>
      <c r="M29" s="108"/>
      <c r="N29" s="96">
        <v>17</v>
      </c>
      <c r="O29" s="61"/>
      <c r="P29" s="98"/>
      <c r="Q29" s="83">
        <f t="shared" si="2"/>
        <v>99</v>
      </c>
    </row>
    <row r="30" spans="2:17" ht="12.75">
      <c r="B30" s="75" t="s">
        <v>370</v>
      </c>
      <c r="C30" s="80" t="s">
        <v>364</v>
      </c>
      <c r="D30" s="467">
        <v>35</v>
      </c>
      <c r="E30" s="468"/>
      <c r="F30" s="96">
        <v>65</v>
      </c>
      <c r="G30" s="59"/>
      <c r="H30" s="108"/>
      <c r="I30" s="125"/>
      <c r="J30" s="96"/>
      <c r="K30" s="108"/>
      <c r="L30" s="96"/>
      <c r="M30" s="108"/>
      <c r="N30" s="96"/>
      <c r="O30" s="61"/>
      <c r="P30" s="98"/>
      <c r="Q30" s="83">
        <f t="shared" si="2"/>
        <v>100</v>
      </c>
    </row>
    <row r="31" spans="2:17" ht="12.75">
      <c r="B31" s="75" t="s">
        <v>45</v>
      </c>
      <c r="C31" s="80" t="s">
        <v>364</v>
      </c>
      <c r="D31" s="96">
        <v>17.69</v>
      </c>
      <c r="E31" s="108">
        <v>24.47</v>
      </c>
      <c r="F31" s="96"/>
      <c r="G31" s="59">
        <v>1.9</v>
      </c>
      <c r="H31" s="108">
        <v>0.7</v>
      </c>
      <c r="I31" s="125">
        <v>1.97</v>
      </c>
      <c r="J31" s="96">
        <v>11.36</v>
      </c>
      <c r="K31" s="108">
        <v>8.43</v>
      </c>
      <c r="L31" s="96"/>
      <c r="M31" s="108"/>
      <c r="N31" s="96">
        <v>33.48</v>
      </c>
      <c r="O31" s="61"/>
      <c r="P31" s="98"/>
      <c r="Q31" s="83">
        <f t="shared" si="2"/>
        <v>100</v>
      </c>
    </row>
    <row r="32" spans="2:17" ht="12.75">
      <c r="B32" s="75" t="s">
        <v>5</v>
      </c>
      <c r="C32" s="80" t="s">
        <v>364</v>
      </c>
      <c r="D32" s="96">
        <v>30</v>
      </c>
      <c r="E32" s="108">
        <v>10</v>
      </c>
      <c r="F32" s="96">
        <v>25</v>
      </c>
      <c r="G32" s="59">
        <v>10</v>
      </c>
      <c r="H32" s="108">
        <v>2</v>
      </c>
      <c r="I32" s="125">
        <v>5</v>
      </c>
      <c r="J32" s="96">
        <v>10</v>
      </c>
      <c r="K32" s="108">
        <v>2</v>
      </c>
      <c r="L32" s="96">
        <v>2</v>
      </c>
      <c r="M32" s="108">
        <v>2</v>
      </c>
      <c r="N32" s="96">
        <v>2</v>
      </c>
      <c r="O32" s="61"/>
      <c r="P32" s="98"/>
      <c r="Q32" s="83">
        <f t="shared" si="2"/>
        <v>100</v>
      </c>
    </row>
    <row r="33" spans="2:17" ht="12.75">
      <c r="B33" s="75" t="s">
        <v>367</v>
      </c>
      <c r="C33" s="80" t="s">
        <v>364</v>
      </c>
      <c r="D33" s="96">
        <v>5</v>
      </c>
      <c r="E33" s="108">
        <v>18</v>
      </c>
      <c r="F33" s="96">
        <v>44</v>
      </c>
      <c r="G33" s="59"/>
      <c r="H33" s="108"/>
      <c r="I33" s="125"/>
      <c r="J33" s="96"/>
      <c r="K33" s="108"/>
      <c r="L33" s="96">
        <v>20</v>
      </c>
      <c r="M33" s="108"/>
      <c r="N33" s="96">
        <v>13</v>
      </c>
      <c r="O33" s="61"/>
      <c r="P33" s="98"/>
      <c r="Q33" s="83">
        <f t="shared" si="2"/>
        <v>100</v>
      </c>
    </row>
    <row r="34" spans="2:17" ht="12.75">
      <c r="B34" s="75" t="s">
        <v>365</v>
      </c>
      <c r="C34" s="80" t="s">
        <v>364</v>
      </c>
      <c r="D34" s="96"/>
      <c r="E34" s="108"/>
      <c r="F34" s="96">
        <v>20</v>
      </c>
      <c r="G34" s="59"/>
      <c r="H34" s="108"/>
      <c r="I34" s="125"/>
      <c r="J34" s="96"/>
      <c r="K34" s="108"/>
      <c r="L34" s="96"/>
      <c r="M34" s="108"/>
      <c r="N34" s="96">
        <v>80</v>
      </c>
      <c r="O34" s="61"/>
      <c r="P34" s="98"/>
      <c r="Q34" s="83">
        <f t="shared" si="2"/>
        <v>100</v>
      </c>
    </row>
    <row r="35" spans="2:17" ht="12.75">
      <c r="B35" s="75" t="s">
        <v>368</v>
      </c>
      <c r="C35" s="80" t="s">
        <v>364</v>
      </c>
      <c r="D35" s="96">
        <v>15</v>
      </c>
      <c r="E35" s="108"/>
      <c r="F35" s="96">
        <v>10</v>
      </c>
      <c r="G35" s="59"/>
      <c r="H35" s="108"/>
      <c r="I35" s="125">
        <v>30</v>
      </c>
      <c r="J35" s="96">
        <v>15</v>
      </c>
      <c r="K35" s="108">
        <v>10</v>
      </c>
      <c r="L35" s="96"/>
      <c r="M35" s="108">
        <v>20</v>
      </c>
      <c r="N35" s="96"/>
      <c r="O35" s="61"/>
      <c r="P35" s="98"/>
      <c r="Q35" s="83">
        <f t="shared" si="2"/>
        <v>100</v>
      </c>
    </row>
    <row r="36" spans="2:17" ht="12.75">
      <c r="B36" s="75" t="s">
        <v>361</v>
      </c>
      <c r="C36" s="80" t="s">
        <v>364</v>
      </c>
      <c r="D36" s="96">
        <v>27.5</v>
      </c>
      <c r="E36" s="108">
        <v>13.2</v>
      </c>
      <c r="F36" s="96"/>
      <c r="G36" s="59"/>
      <c r="H36" s="108">
        <v>0.3</v>
      </c>
      <c r="I36" s="125">
        <v>0.2</v>
      </c>
      <c r="J36" s="96">
        <v>23</v>
      </c>
      <c r="K36" s="108"/>
      <c r="L36" s="96">
        <v>10.6</v>
      </c>
      <c r="M36" s="108">
        <v>0.7</v>
      </c>
      <c r="N36" s="96">
        <v>24.7</v>
      </c>
      <c r="O36" s="61"/>
      <c r="P36" s="98"/>
      <c r="Q36" s="83">
        <f t="shared" si="2"/>
        <v>100.2</v>
      </c>
    </row>
    <row r="37" spans="2:17" ht="12.75">
      <c r="B37" s="75" t="s">
        <v>240</v>
      </c>
      <c r="C37" s="80" t="s">
        <v>364</v>
      </c>
      <c r="D37" s="96">
        <v>29</v>
      </c>
      <c r="E37" s="108">
        <v>29</v>
      </c>
      <c r="F37" s="96">
        <v>19</v>
      </c>
      <c r="G37" s="59"/>
      <c r="H37" s="108"/>
      <c r="I37" s="125">
        <v>23</v>
      </c>
      <c r="J37" s="96"/>
      <c r="K37" s="108"/>
      <c r="L37" s="96"/>
      <c r="M37" s="108"/>
      <c r="N37" s="96"/>
      <c r="O37" s="61"/>
      <c r="P37" s="98"/>
      <c r="Q37" s="83">
        <f t="shared" si="2"/>
        <v>100</v>
      </c>
    </row>
    <row r="38" spans="2:17" ht="12.75">
      <c r="B38" s="75" t="s">
        <v>369</v>
      </c>
      <c r="C38" s="80" t="s">
        <v>364</v>
      </c>
      <c r="D38" s="96">
        <v>25</v>
      </c>
      <c r="E38" s="108">
        <v>20</v>
      </c>
      <c r="F38" s="96">
        <v>5</v>
      </c>
      <c r="G38" s="59"/>
      <c r="H38" s="108"/>
      <c r="I38" s="125"/>
      <c r="J38" s="96"/>
      <c r="K38" s="108"/>
      <c r="L38" s="96"/>
      <c r="M38" s="108"/>
      <c r="N38" s="96">
        <v>50</v>
      </c>
      <c r="O38" s="61"/>
      <c r="P38" s="98"/>
      <c r="Q38" s="83">
        <f t="shared" si="2"/>
        <v>100</v>
      </c>
    </row>
    <row r="39" spans="2:17" ht="12.75">
      <c r="B39" s="75" t="s">
        <v>362</v>
      </c>
      <c r="C39" s="80" t="s">
        <v>364</v>
      </c>
      <c r="D39" s="96">
        <v>2</v>
      </c>
      <c r="E39" s="108">
        <v>10</v>
      </c>
      <c r="F39" s="96"/>
      <c r="G39" s="59">
        <v>70</v>
      </c>
      <c r="H39" s="108">
        <v>12</v>
      </c>
      <c r="I39" s="125"/>
      <c r="J39" s="96">
        <v>2</v>
      </c>
      <c r="K39" s="108"/>
      <c r="L39" s="96"/>
      <c r="M39" s="108">
        <v>4</v>
      </c>
      <c r="N39" s="96"/>
      <c r="O39" s="61"/>
      <c r="P39" s="98"/>
      <c r="Q39" s="83">
        <f t="shared" si="2"/>
        <v>100</v>
      </c>
    </row>
    <row r="40" spans="2:17" ht="12.75">
      <c r="B40" s="75" t="s">
        <v>309</v>
      </c>
      <c r="C40" s="80" t="s">
        <v>364</v>
      </c>
      <c r="D40" s="467">
        <v>47</v>
      </c>
      <c r="E40" s="468"/>
      <c r="F40" s="96">
        <v>53</v>
      </c>
      <c r="G40" s="59"/>
      <c r="H40" s="108"/>
      <c r="I40" s="125"/>
      <c r="J40" s="96"/>
      <c r="K40" s="108"/>
      <c r="L40" s="96"/>
      <c r="M40" s="108"/>
      <c r="N40" s="96"/>
      <c r="O40" s="61"/>
      <c r="P40" s="98"/>
      <c r="Q40" s="83">
        <f t="shared" si="2"/>
        <v>100</v>
      </c>
    </row>
    <row r="41" spans="2:17" ht="12.75">
      <c r="B41" s="75" t="s">
        <v>311</v>
      </c>
      <c r="C41" s="80" t="s">
        <v>364</v>
      </c>
      <c r="D41" s="96">
        <v>7</v>
      </c>
      <c r="E41" s="108">
        <v>5</v>
      </c>
      <c r="F41" s="96">
        <v>36</v>
      </c>
      <c r="G41" s="59">
        <v>22</v>
      </c>
      <c r="H41" s="108">
        <v>1</v>
      </c>
      <c r="I41" s="125">
        <v>3</v>
      </c>
      <c r="J41" s="96">
        <v>2</v>
      </c>
      <c r="K41" s="108">
        <v>0</v>
      </c>
      <c r="L41" s="96">
        <v>12</v>
      </c>
      <c r="M41" s="108">
        <v>1</v>
      </c>
      <c r="N41" s="96">
        <v>11</v>
      </c>
      <c r="O41" s="61"/>
      <c r="P41" s="98"/>
      <c r="Q41" s="83">
        <f t="shared" si="2"/>
        <v>100</v>
      </c>
    </row>
    <row r="42" spans="2:17" ht="13.5" thickBot="1">
      <c r="B42" s="76" t="s">
        <v>372</v>
      </c>
      <c r="C42" s="81">
        <v>2002</v>
      </c>
      <c r="D42" s="469">
        <v>50</v>
      </c>
      <c r="E42" s="470"/>
      <c r="F42" s="115">
        <v>50</v>
      </c>
      <c r="G42" s="64"/>
      <c r="H42" s="116"/>
      <c r="I42" s="126">
        <v>6</v>
      </c>
      <c r="J42" s="115"/>
      <c r="K42" s="116"/>
      <c r="L42" s="115">
        <v>1</v>
      </c>
      <c r="M42" s="116"/>
      <c r="N42" s="115"/>
      <c r="O42" s="65"/>
      <c r="P42" s="101"/>
      <c r="Q42" s="85">
        <f t="shared" si="2"/>
        <v>107</v>
      </c>
    </row>
    <row r="43" spans="2:15" ht="12.75">
      <c r="B43"/>
      <c r="C43"/>
      <c r="D43" s="23"/>
      <c r="E43" s="23"/>
      <c r="F43" s="23"/>
      <c r="G43" s="23"/>
      <c r="H43" s="23"/>
      <c r="I43" s="23"/>
      <c r="J43" s="23"/>
      <c r="K43" s="23"/>
      <c r="L43" s="23"/>
      <c r="M43" s="23"/>
      <c r="N43" s="23"/>
      <c r="O43"/>
    </row>
    <row r="44" ht="12.75"/>
    <row r="45" ht="12.75"/>
    <row r="46" ht="12.75"/>
  </sheetData>
  <autoFilter ref="B5:C42"/>
  <mergeCells count="13">
    <mergeCell ref="D27:E27"/>
    <mergeCell ref="D30:E30"/>
    <mergeCell ref="D40:E40"/>
    <mergeCell ref="D42:E42"/>
    <mergeCell ref="D9:E9"/>
    <mergeCell ref="N4:P4"/>
    <mergeCell ref="D3:P3"/>
    <mergeCell ref="D15:E15"/>
    <mergeCell ref="L4:M4"/>
    <mergeCell ref="D4:E4"/>
    <mergeCell ref="F4:H4"/>
    <mergeCell ref="J4:K4"/>
    <mergeCell ref="L11:M11"/>
  </mergeCells>
  <printOptions/>
  <pageMargins left="0.75" right="0.75" top="1" bottom="1" header="0.5" footer="0.5"/>
  <pageSetup orientation="portrait" paperSize="9"/>
  <legacyDrawing r:id="rId2"/>
</worksheet>
</file>

<file path=xl/worksheets/sheet8.xml><?xml version="1.0" encoding="utf-8"?>
<worksheet xmlns="http://schemas.openxmlformats.org/spreadsheetml/2006/main" xmlns:r="http://schemas.openxmlformats.org/officeDocument/2006/relationships">
  <dimension ref="A1:Q29"/>
  <sheetViews>
    <sheetView showGridLines="0" workbookViewId="0" topLeftCell="A1">
      <pane xSplit="3" ySplit="4" topLeftCell="D5" activePane="bottomRight" state="frozen"/>
      <selection pane="topLeft" activeCell="A1" sqref="A1"/>
      <selection pane="topRight" activeCell="D1" sqref="D1"/>
      <selection pane="bottomLeft" activeCell="A5" sqref="A5"/>
      <selection pane="bottomRight" activeCell="A2" sqref="A2"/>
    </sheetView>
  </sheetViews>
  <sheetFormatPr defaultColWidth="9.140625" defaultRowHeight="12.75"/>
  <cols>
    <col min="1" max="1" width="3.28125" style="7" customWidth="1"/>
    <col min="2" max="2" width="16.00390625" style="7" bestFit="1" customWidth="1"/>
    <col min="3" max="3" width="5.7109375" style="7" customWidth="1"/>
    <col min="4" max="4" width="9.140625" style="7" customWidth="1"/>
    <col min="5" max="5" width="7.421875" style="7" customWidth="1"/>
    <col min="6" max="6" width="8.140625" style="7" customWidth="1"/>
    <col min="7" max="7" width="7.57421875" style="7" customWidth="1"/>
    <col min="8" max="8" width="8.140625" style="7" customWidth="1"/>
    <col min="9" max="9" width="9.140625" style="7" customWidth="1"/>
    <col min="10" max="10" width="7.421875" style="7" customWidth="1"/>
    <col min="11" max="11" width="7.8515625" style="7" customWidth="1"/>
    <col min="12" max="12" width="10.7109375" style="7" customWidth="1"/>
    <col min="13" max="13" width="5.8515625" style="7" customWidth="1"/>
    <col min="14" max="14" width="8.140625" style="7" customWidth="1"/>
    <col min="15" max="15" width="9.140625" style="7" customWidth="1"/>
    <col min="16" max="16" width="7.00390625" style="7" customWidth="1"/>
    <col min="17" max="16384" width="9.140625" style="7" customWidth="1"/>
  </cols>
  <sheetData>
    <row r="1" ht="15.75">
      <c r="A1" s="236" t="s">
        <v>23</v>
      </c>
    </row>
    <row r="2" ht="12" thickBot="1"/>
    <row r="3" spans="4:15" ht="12" thickBot="1">
      <c r="D3" s="471" t="s">
        <v>98</v>
      </c>
      <c r="E3" s="472"/>
      <c r="F3" s="472"/>
      <c r="G3" s="472"/>
      <c r="H3" s="472"/>
      <c r="I3" s="472"/>
      <c r="J3" s="472"/>
      <c r="K3" s="472"/>
      <c r="L3" s="472"/>
      <c r="M3" s="472"/>
      <c r="N3" s="267"/>
      <c r="O3" s="30"/>
    </row>
    <row r="4" spans="2:16" ht="44.25" customHeight="1">
      <c r="B4" s="239" t="s">
        <v>99</v>
      </c>
      <c r="C4" s="263" t="s">
        <v>363</v>
      </c>
      <c r="D4" s="270" t="s">
        <v>100</v>
      </c>
      <c r="E4" s="271" t="s">
        <v>103</v>
      </c>
      <c r="F4" s="271" t="s">
        <v>102</v>
      </c>
      <c r="G4" s="271" t="s">
        <v>101</v>
      </c>
      <c r="H4" s="271" t="s">
        <v>107</v>
      </c>
      <c r="I4" s="271" t="s">
        <v>105</v>
      </c>
      <c r="J4" s="271" t="s">
        <v>106</v>
      </c>
      <c r="K4" s="271" t="s">
        <v>104</v>
      </c>
      <c r="L4" s="271" t="s">
        <v>108</v>
      </c>
      <c r="M4" s="237" t="s">
        <v>109</v>
      </c>
      <c r="N4" s="271" t="s">
        <v>135</v>
      </c>
      <c r="O4" s="275" t="s">
        <v>269</v>
      </c>
      <c r="P4" s="272" t="s">
        <v>110</v>
      </c>
    </row>
    <row r="5" spans="2:16" ht="11.25">
      <c r="B5" s="224" t="s">
        <v>45</v>
      </c>
      <c r="C5" s="39">
        <v>2004</v>
      </c>
      <c r="D5" s="90">
        <v>3.11</v>
      </c>
      <c r="E5" s="45">
        <v>1.5</v>
      </c>
      <c r="F5" s="45">
        <v>3.58</v>
      </c>
      <c r="G5" s="45">
        <v>6.04</v>
      </c>
      <c r="H5" s="50">
        <v>0.9</v>
      </c>
      <c r="I5" s="45">
        <v>1.59</v>
      </c>
      <c r="J5" s="45">
        <v>1.76</v>
      </c>
      <c r="K5" s="49">
        <v>0.92</v>
      </c>
      <c r="L5" s="45">
        <v>8.18</v>
      </c>
      <c r="M5" s="46">
        <v>72.42</v>
      </c>
      <c r="N5" s="50"/>
      <c r="O5" s="48"/>
      <c r="P5" s="122">
        <f aca="true" t="shared" si="0" ref="P5:P20">SUM(D5:O5)</f>
        <v>100</v>
      </c>
    </row>
    <row r="6" spans="2:16" ht="11.25">
      <c r="B6" s="224" t="s">
        <v>60</v>
      </c>
      <c r="C6" s="39">
        <v>2004</v>
      </c>
      <c r="D6" s="43">
        <v>10</v>
      </c>
      <c r="E6" s="50">
        <v>12</v>
      </c>
      <c r="F6" s="50">
        <v>9</v>
      </c>
      <c r="G6" s="50">
        <v>30</v>
      </c>
      <c r="H6" s="50">
        <v>1</v>
      </c>
      <c r="I6" s="50">
        <v>3</v>
      </c>
      <c r="J6" s="50">
        <v>4</v>
      </c>
      <c r="K6" s="50">
        <v>4</v>
      </c>
      <c r="L6" s="50">
        <v>0</v>
      </c>
      <c r="M6" s="175">
        <v>1</v>
      </c>
      <c r="N6" s="50">
        <v>26</v>
      </c>
      <c r="O6" s="48"/>
      <c r="P6" s="122">
        <f t="shared" si="0"/>
        <v>100</v>
      </c>
    </row>
    <row r="7" spans="2:17" ht="12.75">
      <c r="B7" s="224" t="s">
        <v>329</v>
      </c>
      <c r="C7" s="39">
        <v>2004</v>
      </c>
      <c r="D7" s="90">
        <v>16.842105263157894</v>
      </c>
      <c r="E7" s="45">
        <v>2.1052631578947367</v>
      </c>
      <c r="F7" s="45">
        <v>22.105263157894736</v>
      </c>
      <c r="G7" s="45">
        <v>23.157894736842106</v>
      </c>
      <c r="H7" s="45">
        <v>2.1052631578947367</v>
      </c>
      <c r="I7" s="45">
        <v>11.578947368421053</v>
      </c>
      <c r="J7" s="45">
        <v>1.0526315789473684</v>
      </c>
      <c r="K7" s="45">
        <v>5.2631578947368425</v>
      </c>
      <c r="L7" s="45">
        <v>5.2631578947368425</v>
      </c>
      <c r="M7" s="144">
        <v>10.526315789473685</v>
      </c>
      <c r="N7" s="50"/>
      <c r="O7" s="48"/>
      <c r="P7" s="122">
        <f t="shared" si="0"/>
        <v>100.00000000000001</v>
      </c>
      <c r="Q7" s="243"/>
    </row>
    <row r="8" spans="2:17" ht="12.75">
      <c r="B8" s="224" t="s">
        <v>341</v>
      </c>
      <c r="C8" s="39">
        <v>2004</v>
      </c>
      <c r="D8" s="90">
        <v>10.843373493975903</v>
      </c>
      <c r="E8" s="45">
        <v>7.228915662650603</v>
      </c>
      <c r="F8" s="45">
        <v>7.228915662650603</v>
      </c>
      <c r="G8" s="45">
        <v>3.6144578313253013</v>
      </c>
      <c r="H8" s="45">
        <v>1.2048192771084338</v>
      </c>
      <c r="I8" s="45">
        <v>54.21686746987952</v>
      </c>
      <c r="J8" s="45">
        <v>1.2048192771084338</v>
      </c>
      <c r="K8" s="45">
        <v>2.4096385542168677</v>
      </c>
      <c r="L8" s="45">
        <v>8.433734939759036</v>
      </c>
      <c r="M8" s="144">
        <v>3.6144578313253013</v>
      </c>
      <c r="N8" s="50"/>
      <c r="O8" s="48"/>
      <c r="P8" s="122">
        <f t="shared" si="0"/>
        <v>99.99999999999999</v>
      </c>
      <c r="Q8" s="243"/>
    </row>
    <row r="9" spans="2:17" ht="12.75">
      <c r="B9" s="224" t="s">
        <v>3</v>
      </c>
      <c r="C9" s="39">
        <v>2004</v>
      </c>
      <c r="D9" s="90">
        <v>3.5</v>
      </c>
      <c r="E9" s="45">
        <v>0</v>
      </c>
      <c r="F9" s="45">
        <v>2.2</v>
      </c>
      <c r="G9" s="45">
        <v>7.7</v>
      </c>
      <c r="H9" s="45">
        <v>0</v>
      </c>
      <c r="I9" s="45">
        <v>1</v>
      </c>
      <c r="J9" s="45">
        <v>1</v>
      </c>
      <c r="K9" s="45">
        <v>8.8</v>
      </c>
      <c r="L9" s="45">
        <v>2.1</v>
      </c>
      <c r="M9" s="144">
        <v>73.6</v>
      </c>
      <c r="N9" s="50"/>
      <c r="O9" s="48"/>
      <c r="P9" s="122">
        <f t="shared" si="0"/>
        <v>99.9</v>
      </c>
      <c r="Q9" s="243"/>
    </row>
    <row r="10" spans="2:17" ht="12.75">
      <c r="B10" s="224" t="s">
        <v>426</v>
      </c>
      <c r="C10" s="39">
        <v>2004</v>
      </c>
      <c r="D10" s="90">
        <v>1.3</v>
      </c>
      <c r="E10" s="45">
        <v>64.1</v>
      </c>
      <c r="F10" s="45">
        <v>9.3</v>
      </c>
      <c r="G10" s="45">
        <v>11</v>
      </c>
      <c r="H10" s="45">
        <v>1.7</v>
      </c>
      <c r="I10" s="45">
        <v>0.8</v>
      </c>
      <c r="J10" s="45">
        <v>5.5</v>
      </c>
      <c r="K10" s="45">
        <v>1.7</v>
      </c>
      <c r="L10" s="45">
        <v>0.8</v>
      </c>
      <c r="M10" s="144">
        <v>3.8</v>
      </c>
      <c r="N10" s="50"/>
      <c r="O10" s="48"/>
      <c r="P10" s="122">
        <f t="shared" si="0"/>
        <v>99.99999999999999</v>
      </c>
      <c r="Q10" s="243"/>
    </row>
    <row r="11" spans="2:16" ht="11.25">
      <c r="B11" s="224" t="s">
        <v>265</v>
      </c>
      <c r="C11" s="39">
        <v>2004</v>
      </c>
      <c r="D11" s="43">
        <v>100</v>
      </c>
      <c r="E11" s="50"/>
      <c r="F11" s="50"/>
      <c r="G11" s="50"/>
      <c r="H11" s="50"/>
      <c r="I11" s="50"/>
      <c r="J11" s="50"/>
      <c r="K11" s="50"/>
      <c r="L11" s="50"/>
      <c r="M11" s="47"/>
      <c r="N11" s="50"/>
      <c r="O11" s="48"/>
      <c r="P11" s="122">
        <f t="shared" si="0"/>
        <v>100</v>
      </c>
    </row>
    <row r="12" spans="2:16" ht="11.25">
      <c r="B12" s="224" t="s">
        <v>445</v>
      </c>
      <c r="C12" s="39">
        <v>2004</v>
      </c>
      <c r="D12" s="112">
        <v>6</v>
      </c>
      <c r="E12" s="47">
        <v>4</v>
      </c>
      <c r="F12" s="47">
        <v>27</v>
      </c>
      <c r="G12" s="47">
        <v>20</v>
      </c>
      <c r="H12" s="47">
        <v>1</v>
      </c>
      <c r="I12" s="47">
        <v>4</v>
      </c>
      <c r="J12" s="47">
        <v>2</v>
      </c>
      <c r="K12" s="47">
        <v>7</v>
      </c>
      <c r="L12" s="47">
        <v>5</v>
      </c>
      <c r="M12" s="47">
        <v>24</v>
      </c>
      <c r="N12" s="50"/>
      <c r="O12" s="48"/>
      <c r="P12" s="122">
        <f t="shared" si="0"/>
        <v>100</v>
      </c>
    </row>
    <row r="13" spans="2:16" ht="11.25">
      <c r="B13" s="224" t="s">
        <v>208</v>
      </c>
      <c r="C13" s="39">
        <v>2004</v>
      </c>
      <c r="D13" s="43">
        <v>10</v>
      </c>
      <c r="E13" s="50">
        <v>0.1</v>
      </c>
      <c r="F13" s="50">
        <v>8</v>
      </c>
      <c r="G13" s="50">
        <v>20</v>
      </c>
      <c r="H13" s="50">
        <v>1</v>
      </c>
      <c r="I13" s="50">
        <v>6</v>
      </c>
      <c r="J13" s="50">
        <v>2</v>
      </c>
      <c r="K13" s="50">
        <v>4</v>
      </c>
      <c r="L13" s="50">
        <v>4</v>
      </c>
      <c r="M13" s="47">
        <v>45</v>
      </c>
      <c r="N13" s="50"/>
      <c r="O13" s="48"/>
      <c r="P13" s="122">
        <f t="shared" si="0"/>
        <v>100.1</v>
      </c>
    </row>
    <row r="14" spans="2:16" ht="11.25">
      <c r="B14" s="250" t="s">
        <v>235</v>
      </c>
      <c r="C14" s="264">
        <v>2004</v>
      </c>
      <c r="D14" s="113">
        <v>108</v>
      </c>
      <c r="E14" s="53">
        <v>672</v>
      </c>
      <c r="F14" s="262">
        <v>30</v>
      </c>
      <c r="G14" s="53">
        <v>41</v>
      </c>
      <c r="H14" s="53">
        <v>2</v>
      </c>
      <c r="I14" s="53">
        <v>14</v>
      </c>
      <c r="J14" s="53">
        <v>10</v>
      </c>
      <c r="K14" s="53">
        <v>22</v>
      </c>
      <c r="L14" s="53">
        <v>19</v>
      </c>
      <c r="M14" s="53">
        <v>286</v>
      </c>
      <c r="N14" s="57"/>
      <c r="O14" s="54"/>
      <c r="P14" s="273">
        <f t="shared" si="0"/>
        <v>1204</v>
      </c>
    </row>
    <row r="15" spans="2:16" ht="11.25">
      <c r="B15" s="224" t="s">
        <v>236</v>
      </c>
      <c r="C15" s="39">
        <v>2004</v>
      </c>
      <c r="D15" s="94">
        <v>8.970099667774086</v>
      </c>
      <c r="E15" s="46">
        <v>55.81395348837209</v>
      </c>
      <c r="F15" s="46">
        <v>2.4916943521594686</v>
      </c>
      <c r="G15" s="46">
        <v>3.4053156146179404</v>
      </c>
      <c r="H15" s="51">
        <v>0.16611295681063123</v>
      </c>
      <c r="I15" s="46">
        <v>1.1627906976744187</v>
      </c>
      <c r="J15" s="51">
        <v>0.8305647840531561</v>
      </c>
      <c r="K15" s="46">
        <v>1.8272425249169435</v>
      </c>
      <c r="L15" s="46">
        <v>1.5780730897009967</v>
      </c>
      <c r="M15" s="46">
        <v>23.754152823920265</v>
      </c>
      <c r="N15" s="50"/>
      <c r="O15" s="48"/>
      <c r="P15" s="122">
        <f t="shared" si="0"/>
        <v>99.99999999999999</v>
      </c>
    </row>
    <row r="16" spans="2:16" s="269" customFormat="1" ht="11.25">
      <c r="B16" s="250" t="s">
        <v>267</v>
      </c>
      <c r="C16" s="264">
        <v>2004</v>
      </c>
      <c r="D16" s="56">
        <v>0</v>
      </c>
      <c r="E16" s="57">
        <v>0</v>
      </c>
      <c r="F16" s="57">
        <v>4</v>
      </c>
      <c r="G16" s="57">
        <v>11</v>
      </c>
      <c r="H16" s="57">
        <v>3</v>
      </c>
      <c r="I16" s="57">
        <v>6</v>
      </c>
      <c r="J16" s="57">
        <v>0</v>
      </c>
      <c r="K16" s="57">
        <v>2</v>
      </c>
      <c r="L16" s="57">
        <v>2</v>
      </c>
      <c r="M16" s="53"/>
      <c r="N16" s="57">
        <v>0</v>
      </c>
      <c r="O16" s="54">
        <v>177</v>
      </c>
      <c r="P16" s="273">
        <f t="shared" si="0"/>
        <v>205</v>
      </c>
    </row>
    <row r="17" spans="2:16" ht="11.25">
      <c r="B17" s="224" t="s">
        <v>268</v>
      </c>
      <c r="C17" s="39">
        <v>2004</v>
      </c>
      <c r="D17" s="90">
        <f aca="true" t="shared" si="1" ref="D17:L17">D16/205*100</f>
        <v>0</v>
      </c>
      <c r="E17" s="45">
        <f t="shared" si="1"/>
        <v>0</v>
      </c>
      <c r="F17" s="45">
        <f t="shared" si="1"/>
        <v>1.951219512195122</v>
      </c>
      <c r="G17" s="45">
        <f t="shared" si="1"/>
        <v>5.365853658536586</v>
      </c>
      <c r="H17" s="45">
        <f t="shared" si="1"/>
        <v>1.4634146341463417</v>
      </c>
      <c r="I17" s="45">
        <f t="shared" si="1"/>
        <v>2.9268292682926833</v>
      </c>
      <c r="J17" s="45">
        <f t="shared" si="1"/>
        <v>0</v>
      </c>
      <c r="K17" s="45">
        <f t="shared" si="1"/>
        <v>0.975609756097561</v>
      </c>
      <c r="L17" s="45">
        <f t="shared" si="1"/>
        <v>0.975609756097561</v>
      </c>
      <c r="M17" s="47"/>
      <c r="N17" s="45">
        <f>N16/205*100</f>
        <v>0</v>
      </c>
      <c r="O17" s="55">
        <f>O16/205*100</f>
        <v>86.34146341463415</v>
      </c>
      <c r="P17" s="122">
        <f t="shared" si="0"/>
        <v>100</v>
      </c>
    </row>
    <row r="18" spans="2:16" ht="11.25">
      <c r="B18" s="224" t="s">
        <v>361</v>
      </c>
      <c r="C18" s="39">
        <v>2004</v>
      </c>
      <c r="D18" s="43">
        <v>0.4</v>
      </c>
      <c r="E18" s="45">
        <v>32.6</v>
      </c>
      <c r="F18" s="46">
        <v>1</v>
      </c>
      <c r="G18" s="46">
        <v>8.2</v>
      </c>
      <c r="H18" s="47">
        <v>0.6</v>
      </c>
      <c r="I18" s="46">
        <v>8.7</v>
      </c>
      <c r="J18" s="46">
        <v>1.2</v>
      </c>
      <c r="K18" s="46">
        <v>3.5</v>
      </c>
      <c r="L18" s="46">
        <v>6.1</v>
      </c>
      <c r="M18" s="47">
        <v>37</v>
      </c>
      <c r="N18" s="50"/>
      <c r="O18" s="91"/>
      <c r="P18" s="122">
        <f t="shared" si="0"/>
        <v>99.30000000000001</v>
      </c>
    </row>
    <row r="19" spans="2:16" ht="11.25">
      <c r="B19" s="224" t="s">
        <v>445</v>
      </c>
      <c r="C19" s="39">
        <v>2004</v>
      </c>
      <c r="D19" s="112">
        <v>6</v>
      </c>
      <c r="E19" s="47">
        <v>4</v>
      </c>
      <c r="F19" s="47">
        <v>27</v>
      </c>
      <c r="G19" s="47">
        <v>20</v>
      </c>
      <c r="H19" s="47">
        <v>1</v>
      </c>
      <c r="I19" s="47">
        <v>4</v>
      </c>
      <c r="J19" s="47">
        <v>2</v>
      </c>
      <c r="K19" s="47">
        <v>7</v>
      </c>
      <c r="L19" s="47">
        <v>5</v>
      </c>
      <c r="M19" s="47">
        <v>24</v>
      </c>
      <c r="N19" s="50"/>
      <c r="O19" s="48"/>
      <c r="P19" s="122">
        <f t="shared" si="0"/>
        <v>100</v>
      </c>
    </row>
    <row r="20" spans="2:16" ht="11.25">
      <c r="B20" s="224" t="s">
        <v>311</v>
      </c>
      <c r="C20" s="39">
        <v>2004</v>
      </c>
      <c r="D20" s="43">
        <v>3</v>
      </c>
      <c r="E20" s="50">
        <v>1</v>
      </c>
      <c r="F20" s="50">
        <v>12</v>
      </c>
      <c r="G20" s="50">
        <v>23</v>
      </c>
      <c r="H20" s="50">
        <v>1</v>
      </c>
      <c r="I20" s="50">
        <v>2</v>
      </c>
      <c r="J20" s="50">
        <v>4</v>
      </c>
      <c r="K20" s="50">
        <v>21</v>
      </c>
      <c r="L20" s="50">
        <v>0</v>
      </c>
      <c r="M20" s="47">
        <v>33</v>
      </c>
      <c r="N20" s="50"/>
      <c r="O20" s="48"/>
      <c r="P20" s="122">
        <f t="shared" si="0"/>
        <v>100</v>
      </c>
    </row>
    <row r="21" spans="1:16" ht="11.25">
      <c r="A21" s="5"/>
      <c r="B21" s="240" t="s">
        <v>5</v>
      </c>
      <c r="C21" s="265">
        <v>2003</v>
      </c>
      <c r="D21" s="259">
        <v>73</v>
      </c>
      <c r="E21" s="144"/>
      <c r="F21" s="144"/>
      <c r="G21" s="144"/>
      <c r="H21" s="144"/>
      <c r="I21" s="144"/>
      <c r="J21" s="144"/>
      <c r="K21" s="144"/>
      <c r="L21" s="144"/>
      <c r="M21" s="144"/>
      <c r="N21" s="50"/>
      <c r="O21" s="48"/>
      <c r="P21" s="122">
        <f>SUM(D21:O21)</f>
        <v>73</v>
      </c>
    </row>
    <row r="22" spans="1:16" ht="11.25">
      <c r="A22" s="5"/>
      <c r="B22" s="240" t="s">
        <v>329</v>
      </c>
      <c r="C22" s="265">
        <v>2003</v>
      </c>
      <c r="D22" s="259">
        <v>33.66</v>
      </c>
      <c r="E22" s="144">
        <v>2.97</v>
      </c>
      <c r="F22" s="144">
        <v>37.62</v>
      </c>
      <c r="G22" s="144">
        <v>4.92</v>
      </c>
      <c r="H22" s="144"/>
      <c r="I22" s="144">
        <v>8.91</v>
      </c>
      <c r="J22" s="144">
        <v>2.97</v>
      </c>
      <c r="K22" s="144">
        <v>7.92</v>
      </c>
      <c r="L22" s="144">
        <v>0.99</v>
      </c>
      <c r="M22" s="144"/>
      <c r="N22" s="50"/>
      <c r="O22" s="48"/>
      <c r="P22" s="122">
        <f aca="true" t="shared" si="2" ref="P22:P29">SUM(D22:O22)</f>
        <v>99.96</v>
      </c>
    </row>
    <row r="23" spans="1:16" ht="11.25">
      <c r="A23" s="5"/>
      <c r="B23" s="240" t="s">
        <v>59</v>
      </c>
      <c r="C23" s="265">
        <v>2003</v>
      </c>
      <c r="D23" s="259">
        <v>11.7</v>
      </c>
      <c r="E23" s="144">
        <v>11</v>
      </c>
      <c r="F23" s="144">
        <v>8.5</v>
      </c>
      <c r="G23" s="144">
        <v>14</v>
      </c>
      <c r="H23" s="245">
        <v>0.4</v>
      </c>
      <c r="I23" s="144">
        <v>1.2</v>
      </c>
      <c r="J23" s="144">
        <v>2.3</v>
      </c>
      <c r="K23" s="144">
        <v>2.5</v>
      </c>
      <c r="L23" s="144">
        <v>0.9</v>
      </c>
      <c r="M23" s="144">
        <v>47.5</v>
      </c>
      <c r="N23" s="50"/>
      <c r="O23" s="48"/>
      <c r="P23" s="122">
        <f t="shared" si="2"/>
        <v>100</v>
      </c>
    </row>
    <row r="24" spans="1:16" ht="11.25">
      <c r="A24" s="5"/>
      <c r="B24" s="240" t="s">
        <v>373</v>
      </c>
      <c r="C24" s="265">
        <v>2003</v>
      </c>
      <c r="D24" s="259">
        <v>8.24</v>
      </c>
      <c r="E24" s="144">
        <v>11.75</v>
      </c>
      <c r="F24" s="144">
        <v>15.62</v>
      </c>
      <c r="G24" s="144">
        <v>25.14</v>
      </c>
      <c r="H24" s="144">
        <v>2.15</v>
      </c>
      <c r="I24" s="144">
        <v>2.08</v>
      </c>
      <c r="J24" s="144">
        <v>1.79</v>
      </c>
      <c r="K24" s="144">
        <v>2.65</v>
      </c>
      <c r="L24" s="144">
        <v>9.95</v>
      </c>
      <c r="M24" s="144">
        <v>20.63</v>
      </c>
      <c r="N24" s="50"/>
      <c r="O24" s="48"/>
      <c r="P24" s="122">
        <f t="shared" si="2"/>
        <v>100.00000000000001</v>
      </c>
    </row>
    <row r="25" spans="1:16" ht="11.25">
      <c r="A25" s="5"/>
      <c r="B25" s="241" t="s">
        <v>60</v>
      </c>
      <c r="C25" s="265">
        <v>2003</v>
      </c>
      <c r="D25" s="259">
        <v>8</v>
      </c>
      <c r="E25" s="144">
        <v>10</v>
      </c>
      <c r="F25" s="144">
        <v>11</v>
      </c>
      <c r="G25" s="144">
        <v>25</v>
      </c>
      <c r="H25" s="144">
        <v>2</v>
      </c>
      <c r="I25" s="144">
        <v>5</v>
      </c>
      <c r="J25" s="144">
        <v>8</v>
      </c>
      <c r="K25" s="144">
        <v>4</v>
      </c>
      <c r="L25" s="144"/>
      <c r="M25" s="144">
        <v>27</v>
      </c>
      <c r="N25" s="50"/>
      <c r="O25" s="48"/>
      <c r="P25" s="122">
        <f t="shared" si="2"/>
        <v>100</v>
      </c>
    </row>
    <row r="26" spans="1:16" ht="11.25">
      <c r="A26" s="5"/>
      <c r="B26" s="240" t="s">
        <v>444</v>
      </c>
      <c r="C26" s="265">
        <v>2003</v>
      </c>
      <c r="D26" s="259">
        <v>5.31</v>
      </c>
      <c r="E26" s="144">
        <v>25.62</v>
      </c>
      <c r="F26" s="144">
        <v>22.29</v>
      </c>
      <c r="G26" s="144">
        <v>15.41</v>
      </c>
      <c r="H26" s="144">
        <v>11.24</v>
      </c>
      <c r="I26" s="245">
        <v>0.42</v>
      </c>
      <c r="J26" s="144">
        <v>1.21</v>
      </c>
      <c r="K26" s="144">
        <v>1.87</v>
      </c>
      <c r="L26" s="144">
        <v>0.7</v>
      </c>
      <c r="M26" s="144">
        <v>15.93</v>
      </c>
      <c r="N26" s="50"/>
      <c r="O26" s="48"/>
      <c r="P26" s="122">
        <f t="shared" si="2"/>
        <v>100</v>
      </c>
    </row>
    <row r="27" spans="1:16" ht="11.25">
      <c r="A27" s="5"/>
      <c r="B27" s="240" t="s">
        <v>311</v>
      </c>
      <c r="C27" s="265">
        <v>2003</v>
      </c>
      <c r="D27" s="259">
        <v>3</v>
      </c>
      <c r="E27" s="144">
        <v>1</v>
      </c>
      <c r="F27" s="144">
        <v>12</v>
      </c>
      <c r="G27" s="144">
        <v>23</v>
      </c>
      <c r="H27" s="144">
        <v>1</v>
      </c>
      <c r="I27" s="144">
        <v>2</v>
      </c>
      <c r="J27" s="144">
        <v>4</v>
      </c>
      <c r="K27" s="144">
        <v>21</v>
      </c>
      <c r="L27" s="144"/>
      <c r="M27" s="144">
        <v>33</v>
      </c>
      <c r="N27" s="50"/>
      <c r="O27" s="48"/>
      <c r="P27" s="122">
        <f t="shared" si="2"/>
        <v>100</v>
      </c>
    </row>
    <row r="28" spans="1:16" ht="11.25">
      <c r="A28" s="5"/>
      <c r="B28" s="240" t="s">
        <v>3</v>
      </c>
      <c r="C28" s="265">
        <v>2003</v>
      </c>
      <c r="D28" s="259">
        <v>2.5</v>
      </c>
      <c r="E28" s="144">
        <v>1.6</v>
      </c>
      <c r="F28" s="144"/>
      <c r="G28" s="144">
        <v>5.6</v>
      </c>
      <c r="H28" s="144"/>
      <c r="I28" s="144">
        <v>1.7</v>
      </c>
      <c r="J28" s="144">
        <v>0.7</v>
      </c>
      <c r="K28" s="144">
        <v>6.4</v>
      </c>
      <c r="L28" s="144">
        <v>1.5</v>
      </c>
      <c r="M28" s="144">
        <v>80</v>
      </c>
      <c r="N28" s="50"/>
      <c r="O28" s="48"/>
      <c r="P28" s="122">
        <f t="shared" si="2"/>
        <v>100</v>
      </c>
    </row>
    <row r="29" spans="1:16" ht="12" thickBot="1">
      <c r="A29" s="5"/>
      <c r="B29" s="242" t="s">
        <v>361</v>
      </c>
      <c r="C29" s="266">
        <v>2003</v>
      </c>
      <c r="D29" s="260">
        <v>0.4</v>
      </c>
      <c r="E29" s="246">
        <v>32.6</v>
      </c>
      <c r="F29" s="246">
        <v>1</v>
      </c>
      <c r="G29" s="246">
        <v>8.2</v>
      </c>
      <c r="H29" s="246">
        <v>0.6</v>
      </c>
      <c r="I29" s="246">
        <v>8.7</v>
      </c>
      <c r="J29" s="246">
        <v>1.2</v>
      </c>
      <c r="K29" s="246">
        <v>3.5</v>
      </c>
      <c r="L29" s="246">
        <v>6.1</v>
      </c>
      <c r="M29" s="246">
        <v>37.7</v>
      </c>
      <c r="N29" s="268"/>
      <c r="O29" s="66"/>
      <c r="P29" s="274">
        <f t="shared" si="2"/>
        <v>100</v>
      </c>
    </row>
  </sheetData>
  <autoFilter ref="B4:C29"/>
  <mergeCells count="1">
    <mergeCell ref="D3:M3"/>
  </mergeCells>
  <printOptions/>
  <pageMargins left="0.75" right="0.75" top="1" bottom="1" header="0.5" footer="0.5"/>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dimension ref="A1:N25"/>
  <sheetViews>
    <sheetView showGridLines="0" workbookViewId="0" topLeftCell="A1">
      <selection activeCell="A2" sqref="A2"/>
    </sheetView>
  </sheetViews>
  <sheetFormatPr defaultColWidth="9.140625" defaultRowHeight="12.75"/>
  <cols>
    <col min="1" max="1" width="4.00390625" style="0" customWidth="1"/>
    <col min="2" max="2" width="12.28125" style="0" bestFit="1" customWidth="1"/>
    <col min="3" max="3" width="4.57421875" style="0" bestFit="1" customWidth="1"/>
    <col min="4" max="4" width="10.8515625" style="0" customWidth="1"/>
    <col min="5" max="5" width="6.28125" style="0" customWidth="1"/>
    <col min="6" max="6" width="10.28125" style="0" customWidth="1"/>
    <col min="7" max="7" width="5.7109375" style="0" customWidth="1"/>
    <col min="8" max="8" width="6.421875" style="0" bestFit="1" customWidth="1"/>
    <col min="9" max="9" width="6.57421875" style="0" bestFit="1" customWidth="1"/>
    <col min="10" max="10" width="10.8515625" style="0" customWidth="1"/>
    <col min="11" max="11" width="6.57421875" style="0" customWidth="1"/>
    <col min="12" max="12" width="5.8515625" style="0" customWidth="1"/>
    <col min="13" max="13" width="8.00390625" style="0" customWidth="1"/>
    <col min="14" max="14" width="5.7109375" style="0" customWidth="1"/>
  </cols>
  <sheetData>
    <row r="1" ht="15.75">
      <c r="A1" s="3" t="s">
        <v>120</v>
      </c>
    </row>
    <row r="2" ht="13.5" thickBot="1">
      <c r="A2" s="21"/>
    </row>
    <row r="3" spans="2:13" ht="13.5" thickBot="1">
      <c r="B3" s="2"/>
      <c r="C3" s="2"/>
      <c r="D3" s="457" t="s">
        <v>111</v>
      </c>
      <c r="E3" s="458"/>
      <c r="F3" s="458"/>
      <c r="G3" s="458"/>
      <c r="H3" s="458"/>
      <c r="I3" s="458"/>
      <c r="J3" s="458"/>
      <c r="K3" s="458"/>
      <c r="L3" s="458"/>
      <c r="M3" s="473"/>
    </row>
    <row r="4" spans="2:14" ht="45">
      <c r="B4" s="239" t="s">
        <v>99</v>
      </c>
      <c r="C4" s="239" t="s">
        <v>363</v>
      </c>
      <c r="D4" s="257" t="s">
        <v>113</v>
      </c>
      <c r="E4" s="248" t="s">
        <v>112</v>
      </c>
      <c r="F4" s="248" t="s">
        <v>114</v>
      </c>
      <c r="G4" s="248" t="s">
        <v>115</v>
      </c>
      <c r="H4" s="248" t="s">
        <v>116</v>
      </c>
      <c r="I4" s="248" t="s">
        <v>117</v>
      </c>
      <c r="J4" s="248" t="s">
        <v>118</v>
      </c>
      <c r="K4" s="248" t="s">
        <v>119</v>
      </c>
      <c r="L4" s="248" t="s">
        <v>270</v>
      </c>
      <c r="M4" s="258" t="s">
        <v>184</v>
      </c>
      <c r="N4" s="253" t="s">
        <v>78</v>
      </c>
    </row>
    <row r="5" spans="2:14" s="1" customFormat="1" ht="11.25">
      <c r="B5" s="224" t="s">
        <v>60</v>
      </c>
      <c r="C5" s="77">
        <v>2004</v>
      </c>
      <c r="D5" s="112">
        <v>25</v>
      </c>
      <c r="E5" s="47">
        <v>23</v>
      </c>
      <c r="F5" s="47">
        <v>14</v>
      </c>
      <c r="G5" s="47">
        <v>15</v>
      </c>
      <c r="H5" s="47">
        <v>9</v>
      </c>
      <c r="I5" s="47">
        <v>6</v>
      </c>
      <c r="J5" s="47">
        <v>5</v>
      </c>
      <c r="K5" s="144">
        <v>3</v>
      </c>
      <c r="L5" s="238"/>
      <c r="M5" s="153"/>
      <c r="N5" s="254">
        <f aca="true" t="shared" si="0" ref="N5:N15">SUM(D5:M5)</f>
        <v>100</v>
      </c>
    </row>
    <row r="6" spans="2:14" s="1" customFormat="1" ht="11.25">
      <c r="B6" s="224" t="s">
        <v>329</v>
      </c>
      <c r="C6" s="77">
        <v>2004</v>
      </c>
      <c r="D6" s="112"/>
      <c r="E6" s="47">
        <v>0.3</v>
      </c>
      <c r="F6" s="46">
        <v>2.3</v>
      </c>
      <c r="G6" s="47">
        <v>15</v>
      </c>
      <c r="H6" s="47"/>
      <c r="I6" s="47"/>
      <c r="J6" s="47"/>
      <c r="K6" s="144">
        <v>82</v>
      </c>
      <c r="L6" s="238"/>
      <c r="M6" s="153"/>
      <c r="N6" s="254">
        <f t="shared" si="0"/>
        <v>99.6</v>
      </c>
    </row>
    <row r="7" spans="2:14" s="1" customFormat="1" ht="11.25">
      <c r="B7" s="224" t="s">
        <v>208</v>
      </c>
      <c r="C7" s="77">
        <v>2004</v>
      </c>
      <c r="D7" s="112">
        <v>9</v>
      </c>
      <c r="E7" s="47">
        <v>42</v>
      </c>
      <c r="F7" s="46">
        <v>15</v>
      </c>
      <c r="G7" s="47">
        <v>17</v>
      </c>
      <c r="H7" s="47">
        <v>1</v>
      </c>
      <c r="I7" s="47">
        <v>0.3</v>
      </c>
      <c r="J7" s="47">
        <v>6</v>
      </c>
      <c r="K7" s="144">
        <v>9</v>
      </c>
      <c r="L7" s="238"/>
      <c r="M7" s="153">
        <v>1</v>
      </c>
      <c r="N7" s="254">
        <f t="shared" si="0"/>
        <v>100.3</v>
      </c>
    </row>
    <row r="8" spans="2:14" s="1" customFormat="1" ht="11.25">
      <c r="B8" s="224" t="s">
        <v>341</v>
      </c>
      <c r="C8" s="77">
        <v>2004</v>
      </c>
      <c r="D8" s="112" t="s">
        <v>219</v>
      </c>
      <c r="E8" s="46">
        <v>20.18348623853211</v>
      </c>
      <c r="F8" s="46">
        <v>16.513761467889907</v>
      </c>
      <c r="G8" s="46">
        <v>4.587155963302752</v>
      </c>
      <c r="H8" s="46">
        <v>19.26605504587156</v>
      </c>
      <c r="I8" s="46">
        <v>4.587155963302752</v>
      </c>
      <c r="J8" s="46">
        <v>7.339449541284404</v>
      </c>
      <c r="K8" s="144">
        <v>27.522935779816514</v>
      </c>
      <c r="L8" s="238"/>
      <c r="M8" s="153"/>
      <c r="N8" s="254"/>
    </row>
    <row r="9" spans="2:14" s="1" customFormat="1" ht="11.25">
      <c r="B9" s="224" t="s">
        <v>3</v>
      </c>
      <c r="C9" s="77">
        <v>2004</v>
      </c>
      <c r="D9" s="112">
        <v>5</v>
      </c>
      <c r="E9" s="46">
        <v>47</v>
      </c>
      <c r="F9" s="46">
        <v>7</v>
      </c>
      <c r="G9" s="46">
        <v>20</v>
      </c>
      <c r="H9" s="46">
        <v>0</v>
      </c>
      <c r="I9" s="46">
        <v>0</v>
      </c>
      <c r="J9" s="46">
        <v>17</v>
      </c>
      <c r="K9" s="144">
        <v>4</v>
      </c>
      <c r="L9" s="238"/>
      <c r="M9" s="153"/>
      <c r="N9" s="254">
        <f t="shared" si="0"/>
        <v>100</v>
      </c>
    </row>
    <row r="10" spans="2:14" s="1" customFormat="1" ht="11.25">
      <c r="B10" s="249" t="s">
        <v>45</v>
      </c>
      <c r="C10" s="77">
        <v>2004</v>
      </c>
      <c r="D10" s="259">
        <v>11.23</v>
      </c>
      <c r="E10" s="144">
        <v>28.7</v>
      </c>
      <c r="F10" s="144">
        <v>5.89</v>
      </c>
      <c r="G10" s="144">
        <v>18.53</v>
      </c>
      <c r="H10" s="144">
        <v>0.7</v>
      </c>
      <c r="I10" s="144">
        <v>0.42</v>
      </c>
      <c r="J10" s="144">
        <v>25.9</v>
      </c>
      <c r="K10" s="144">
        <v>8.63</v>
      </c>
      <c r="L10" s="238"/>
      <c r="M10" s="153"/>
      <c r="N10" s="254">
        <f t="shared" si="0"/>
        <v>100</v>
      </c>
    </row>
    <row r="11" spans="2:14" s="1" customFormat="1" ht="11.25">
      <c r="B11" s="249" t="s">
        <v>426</v>
      </c>
      <c r="C11" s="77">
        <v>2005</v>
      </c>
      <c r="D11" s="259">
        <v>4</v>
      </c>
      <c r="E11" s="144">
        <v>26</v>
      </c>
      <c r="F11" s="144">
        <v>10</v>
      </c>
      <c r="G11" s="144">
        <v>36</v>
      </c>
      <c r="H11" s="144">
        <v>1</v>
      </c>
      <c r="I11" s="144"/>
      <c r="J11" s="144">
        <v>22</v>
      </c>
      <c r="K11" s="144">
        <v>1</v>
      </c>
      <c r="L11" s="238"/>
      <c r="M11" s="153"/>
      <c r="N11" s="254">
        <f t="shared" si="0"/>
        <v>100</v>
      </c>
    </row>
    <row r="12" spans="2:14" s="1" customFormat="1" ht="11.25">
      <c r="B12" s="224" t="s">
        <v>168</v>
      </c>
      <c r="C12" s="77">
        <v>2004</v>
      </c>
      <c r="D12" s="112"/>
      <c r="E12" s="47">
        <v>25</v>
      </c>
      <c r="F12" s="47">
        <v>5</v>
      </c>
      <c r="G12" s="47">
        <v>10</v>
      </c>
      <c r="H12" s="47">
        <v>5</v>
      </c>
      <c r="I12" s="47"/>
      <c r="J12" s="47">
        <v>25</v>
      </c>
      <c r="K12" s="47"/>
      <c r="L12" s="50"/>
      <c r="M12" s="91">
        <v>20</v>
      </c>
      <c r="N12" s="254">
        <f t="shared" si="0"/>
        <v>90</v>
      </c>
    </row>
    <row r="13" spans="2:14" s="1" customFormat="1" ht="11.25">
      <c r="B13" s="240" t="s">
        <v>264</v>
      </c>
      <c r="C13" s="77">
        <v>2004</v>
      </c>
      <c r="D13" s="112">
        <v>8</v>
      </c>
      <c r="E13" s="244">
        <v>80</v>
      </c>
      <c r="F13" s="244">
        <v>80</v>
      </c>
      <c r="G13" s="47">
        <v>20</v>
      </c>
      <c r="H13" s="47">
        <v>2</v>
      </c>
      <c r="I13" s="47">
        <v>2</v>
      </c>
      <c r="J13" s="47">
        <v>15</v>
      </c>
      <c r="K13" s="47">
        <v>5</v>
      </c>
      <c r="L13" s="50">
        <v>5</v>
      </c>
      <c r="M13" s="91"/>
      <c r="N13" s="254">
        <f t="shared" si="0"/>
        <v>217</v>
      </c>
    </row>
    <row r="14" spans="2:14" s="1" customFormat="1" ht="11.25">
      <c r="B14" s="224" t="s">
        <v>361</v>
      </c>
      <c r="C14" s="77">
        <v>2004</v>
      </c>
      <c r="D14" s="94">
        <v>3</v>
      </c>
      <c r="E14" s="46">
        <v>8</v>
      </c>
      <c r="F14" s="46">
        <v>13</v>
      </c>
      <c r="G14" s="46">
        <v>10</v>
      </c>
      <c r="H14" s="46">
        <v>15</v>
      </c>
      <c r="I14" s="46">
        <v>14</v>
      </c>
      <c r="J14" s="46">
        <v>6</v>
      </c>
      <c r="K14" s="46">
        <v>31</v>
      </c>
      <c r="L14" s="50"/>
      <c r="M14" s="91"/>
      <c r="N14" s="254">
        <f t="shared" si="0"/>
        <v>100</v>
      </c>
    </row>
    <row r="15" spans="2:14" s="1" customFormat="1" ht="11.25">
      <c r="B15" s="224" t="s">
        <v>247</v>
      </c>
      <c r="C15" s="77">
        <v>2004</v>
      </c>
      <c r="D15" s="94">
        <f aca="true" t="shared" si="1" ref="D15:K15">D16/$N$16*100</f>
        <v>21.28768142910309</v>
      </c>
      <c r="E15" s="46">
        <f t="shared" si="1"/>
        <v>19.426870115370303</v>
      </c>
      <c r="F15" s="46">
        <f t="shared" si="1"/>
        <v>11.72311127651656</v>
      </c>
      <c r="G15" s="46">
        <f t="shared" si="1"/>
        <v>23.781168589505025</v>
      </c>
      <c r="H15" s="46">
        <f t="shared" si="1"/>
        <v>0.7071082992184593</v>
      </c>
      <c r="I15" s="46">
        <f t="shared" si="1"/>
        <v>0.40937848902121327</v>
      </c>
      <c r="J15" s="46">
        <f t="shared" si="1"/>
        <v>12.653516933382955</v>
      </c>
      <c r="K15" s="46">
        <f t="shared" si="1"/>
        <v>10.011164867882396</v>
      </c>
      <c r="L15" s="45"/>
      <c r="M15" s="91"/>
      <c r="N15" s="254">
        <f t="shared" si="0"/>
        <v>100.00000000000001</v>
      </c>
    </row>
    <row r="16" spans="2:14" s="1" customFormat="1" ht="11.25">
      <c r="B16" s="250" t="s">
        <v>248</v>
      </c>
      <c r="C16" s="77">
        <v>2004</v>
      </c>
      <c r="D16" s="113">
        <v>1144</v>
      </c>
      <c r="E16" s="53">
        <v>1044</v>
      </c>
      <c r="F16" s="53">
        <v>630</v>
      </c>
      <c r="G16" s="53">
        <v>1278</v>
      </c>
      <c r="H16" s="53">
        <v>38</v>
      </c>
      <c r="I16" s="53">
        <v>22</v>
      </c>
      <c r="J16" s="53">
        <v>680</v>
      </c>
      <c r="K16" s="53">
        <v>538</v>
      </c>
      <c r="L16" s="57"/>
      <c r="M16" s="93"/>
      <c r="N16" s="255">
        <f>SUM(D16:K16)</f>
        <v>5374</v>
      </c>
    </row>
    <row r="17" spans="2:14" s="1" customFormat="1" ht="11.25">
      <c r="B17" s="224" t="s">
        <v>445</v>
      </c>
      <c r="C17" s="77">
        <v>2004</v>
      </c>
      <c r="D17" s="112">
        <v>12</v>
      </c>
      <c r="E17" s="47">
        <v>33</v>
      </c>
      <c r="F17" s="47">
        <v>8</v>
      </c>
      <c r="G17" s="47">
        <v>14</v>
      </c>
      <c r="H17" s="47">
        <v>4</v>
      </c>
      <c r="I17" s="47">
        <v>3</v>
      </c>
      <c r="J17" s="47">
        <v>12</v>
      </c>
      <c r="K17" s="47">
        <v>14</v>
      </c>
      <c r="L17" s="44"/>
      <c r="M17" s="153"/>
      <c r="N17" s="254">
        <f aca="true" t="shared" si="2" ref="N17:N24">SUM(D17:M17)</f>
        <v>100</v>
      </c>
    </row>
    <row r="18" spans="2:14" s="1" customFormat="1" ht="11.25">
      <c r="B18" s="224" t="s">
        <v>311</v>
      </c>
      <c r="C18" s="77">
        <v>2004</v>
      </c>
      <c r="D18" s="43">
        <v>15</v>
      </c>
      <c r="E18" s="50">
        <v>18</v>
      </c>
      <c r="F18" s="50">
        <v>12</v>
      </c>
      <c r="G18" s="50">
        <v>40</v>
      </c>
      <c r="H18" s="50">
        <v>2</v>
      </c>
      <c r="I18" s="50">
        <v>2</v>
      </c>
      <c r="J18" s="50">
        <v>7</v>
      </c>
      <c r="K18" s="50">
        <v>4</v>
      </c>
      <c r="L18" s="50"/>
      <c r="M18" s="91"/>
      <c r="N18" s="256">
        <f t="shared" si="2"/>
        <v>100</v>
      </c>
    </row>
    <row r="19" spans="2:14" ht="12.75">
      <c r="B19" s="249" t="s">
        <v>60</v>
      </c>
      <c r="C19" s="251">
        <v>2003</v>
      </c>
      <c r="D19" s="259">
        <v>25</v>
      </c>
      <c r="E19" s="144">
        <v>23</v>
      </c>
      <c r="F19" s="144">
        <v>14</v>
      </c>
      <c r="G19" s="144">
        <v>15</v>
      </c>
      <c r="H19" s="144">
        <v>9</v>
      </c>
      <c r="I19" s="144">
        <v>6</v>
      </c>
      <c r="J19" s="144">
        <v>5</v>
      </c>
      <c r="K19" s="144">
        <v>3</v>
      </c>
      <c r="L19" s="138"/>
      <c r="M19" s="106"/>
      <c r="N19" s="254">
        <f t="shared" si="2"/>
        <v>100</v>
      </c>
    </row>
    <row r="20" spans="2:14" ht="12.75">
      <c r="B20" s="224" t="s">
        <v>444</v>
      </c>
      <c r="C20" s="251">
        <v>2003</v>
      </c>
      <c r="D20" s="259">
        <v>12.9</v>
      </c>
      <c r="E20" s="144">
        <v>12.6</v>
      </c>
      <c r="F20" s="144">
        <v>20.2</v>
      </c>
      <c r="G20" s="144">
        <v>35</v>
      </c>
      <c r="H20" s="144"/>
      <c r="I20" s="245">
        <v>0.3</v>
      </c>
      <c r="J20" s="144">
        <v>16</v>
      </c>
      <c r="K20" s="144">
        <v>3</v>
      </c>
      <c r="L20" s="138"/>
      <c r="M20" s="106"/>
      <c r="N20" s="254">
        <f t="shared" si="2"/>
        <v>100</v>
      </c>
    </row>
    <row r="21" spans="2:14" ht="12.75">
      <c r="B21" s="224" t="s">
        <v>373</v>
      </c>
      <c r="C21" s="251">
        <v>2003</v>
      </c>
      <c r="D21" s="259">
        <v>25.5</v>
      </c>
      <c r="E21" s="144">
        <v>46</v>
      </c>
      <c r="F21" s="144">
        <v>2.9</v>
      </c>
      <c r="G21" s="144">
        <v>6.8</v>
      </c>
      <c r="H21" s="144">
        <v>3.3</v>
      </c>
      <c r="I21" s="144">
        <v>0.5</v>
      </c>
      <c r="J21" s="144">
        <v>3.3</v>
      </c>
      <c r="K21" s="144">
        <v>11.7</v>
      </c>
      <c r="L21" s="138"/>
      <c r="M21" s="106"/>
      <c r="N21" s="254">
        <f t="shared" si="2"/>
        <v>100</v>
      </c>
    </row>
    <row r="22" spans="2:14" ht="12.75">
      <c r="B22" s="224" t="s">
        <v>374</v>
      </c>
      <c r="C22" s="251">
        <v>2003</v>
      </c>
      <c r="D22" s="259">
        <v>11</v>
      </c>
      <c r="E22" s="144">
        <v>46</v>
      </c>
      <c r="F22" s="144">
        <v>4</v>
      </c>
      <c r="G22" s="144">
        <v>16</v>
      </c>
      <c r="H22" s="144">
        <v>2</v>
      </c>
      <c r="I22" s="144"/>
      <c r="J22" s="144">
        <v>5</v>
      </c>
      <c r="K22" s="144">
        <v>16</v>
      </c>
      <c r="L22" s="138"/>
      <c r="M22" s="106"/>
      <c r="N22" s="254">
        <f t="shared" si="2"/>
        <v>100</v>
      </c>
    </row>
    <row r="23" spans="2:14" ht="12.75">
      <c r="B23" s="224" t="s">
        <v>361</v>
      </c>
      <c r="C23" s="251">
        <v>2003</v>
      </c>
      <c r="D23" s="259">
        <v>3</v>
      </c>
      <c r="E23" s="144">
        <v>13</v>
      </c>
      <c r="F23" s="144">
        <v>13</v>
      </c>
      <c r="G23" s="144">
        <v>9</v>
      </c>
      <c r="H23" s="144">
        <v>11</v>
      </c>
      <c r="I23" s="144">
        <v>18</v>
      </c>
      <c r="J23" s="144">
        <v>2</v>
      </c>
      <c r="K23" s="144">
        <v>31</v>
      </c>
      <c r="L23" s="138"/>
      <c r="M23" s="106"/>
      <c r="N23" s="254">
        <f t="shared" si="2"/>
        <v>100</v>
      </c>
    </row>
    <row r="24" spans="2:14" ht="13.5" thickBot="1">
      <c r="B24" s="225" t="s">
        <v>311</v>
      </c>
      <c r="C24" s="252">
        <v>2003</v>
      </c>
      <c r="D24" s="260">
        <v>11</v>
      </c>
      <c r="E24" s="246">
        <v>18</v>
      </c>
      <c r="F24" s="246">
        <v>15</v>
      </c>
      <c r="G24" s="246">
        <v>40</v>
      </c>
      <c r="H24" s="246">
        <v>3</v>
      </c>
      <c r="I24" s="246">
        <v>2</v>
      </c>
      <c r="J24" s="246">
        <v>7</v>
      </c>
      <c r="K24" s="246">
        <v>4</v>
      </c>
      <c r="L24" s="247"/>
      <c r="M24" s="261"/>
      <c r="N24" s="321">
        <f t="shared" si="2"/>
        <v>100</v>
      </c>
    </row>
    <row r="25" spans="2:11" ht="12.75">
      <c r="B25" s="26"/>
      <c r="C25" s="1"/>
      <c r="D25" s="1"/>
      <c r="E25" s="1"/>
      <c r="F25" s="27"/>
      <c r="G25" s="27"/>
      <c r="H25" s="27"/>
      <c r="I25" s="27"/>
      <c r="J25" s="27"/>
      <c r="K25" s="28"/>
    </row>
  </sheetData>
  <autoFilter ref="B4:C24"/>
  <mergeCells count="1">
    <mergeCell ref="D3:M3"/>
  </mergeCells>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ETCTE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staron</cp:lastModifiedBy>
  <dcterms:created xsi:type="dcterms:W3CDTF">2006-01-26T07:48:40Z</dcterms:created>
  <dcterms:modified xsi:type="dcterms:W3CDTF">2006-08-09T09:26:23Z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