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290" windowHeight="10665" activeTab="0"/>
  </bookViews>
  <sheets>
    <sheet name="SPA" sheetId="1" r:id="rId1"/>
    <sheet name="graphSPA" sheetId="2" r:id="rId2"/>
  </sheets>
  <definedNames>
    <definedName name="_xlnm.Print_Area" localSheetId="0">'SPA'!$A$1:$L$33</definedName>
  </definedNames>
  <calcPr fullCalcOnLoad="1"/>
</workbook>
</file>

<file path=xl/sharedStrings.xml><?xml version="1.0" encoding="utf-8"?>
<sst xmlns="http://schemas.openxmlformats.org/spreadsheetml/2006/main" count="75" uniqueCount="45">
  <si>
    <t>MS</t>
  </si>
  <si>
    <t>MS Area (km²)</t>
  </si>
  <si>
    <t>Total Number</t>
  </si>
  <si>
    <t>Total Area (ha)</t>
  </si>
  <si>
    <t>Total Area (km²)</t>
  </si>
  <si>
    <t>Terrestrial Area (ha)</t>
  </si>
  <si>
    <t>Terrestrial Area (km²)</t>
  </si>
  <si>
    <t>% Terrestrial (1)</t>
  </si>
  <si>
    <t>No. of sites in which a marine part is noted</t>
  </si>
  <si>
    <t>Marine Area (ha)</t>
  </si>
  <si>
    <t>Marine Area (km²)</t>
  </si>
  <si>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</si>
  <si>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</si>
  <si>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</si>
  <si>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</si>
  <si>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</si>
  <si>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</si>
  <si>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</si>
  <si>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</si>
  <si>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</si>
  <si>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</si>
  <si>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</si>
  <si>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</si>
  <si>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</si>
  <si>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</si>
  <si>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</si>
  <si>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EU</t>
  </si>
  <si>
    <t>SPECIAL PROTECTION AREAS</t>
  </si>
  <si>
    <t>(1) % of SCI terrestrial area compared to MS terrestrial area</t>
  </si>
  <si>
    <t xml:space="preserve"> </t>
  </si>
  <si>
    <t>CY</t>
  </si>
  <si>
    <t>CZ</t>
  </si>
  <si>
    <t>-</t>
  </si>
  <si>
    <t>EE</t>
  </si>
  <si>
    <t>HU</t>
  </si>
  <si>
    <t>LT</t>
  </si>
  <si>
    <t>LV</t>
  </si>
  <si>
    <t>MT</t>
  </si>
  <si>
    <t>PL</t>
  </si>
  <si>
    <t>SI</t>
  </si>
  <si>
    <t>SK</t>
  </si>
  <si>
    <t xml:space="preserve">(2) The area of the MS and the % corresponds to the area of Cyprus where the Community acquis applies at present, </t>
  </si>
  <si>
    <t>according to protocol 10 of the Accession Treaty of Cyprus</t>
  </si>
  <si>
    <r>
      <t>CY</t>
    </r>
    <r>
      <rPr>
        <b/>
        <vertAlign val="superscript"/>
        <sz val="10"/>
        <rFont val="Arial"/>
        <family val="2"/>
      </rPr>
      <t xml:space="preserve"> (2)</t>
    </r>
  </si>
  <si>
    <t>Update of June 2006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</si>
</sst>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#,###"/>
    <numFmt numFmtId="181" formatCode="#,##0.0"/>
    <numFmt numFmtId="182" formatCode="0.000"/>
    <numFmt numFmtId="183" formatCode="0.0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Vrai&quot;;&quot;Vrai&quot;;&quot;Faux&quot;"/>
    <numFmt numFmtId="189" formatCode="&quot;Actif&quot;;&quot;Actif&quot;;&quot;Inactif&quot;"/>
    <numFmt numFmtId="190" formatCode="0.00000"/>
    <numFmt numFmtId="191" formatCode="0.0000"/>
    <numFmt numFmtId="192" formatCode="0.000000"/>
    <numFmt numFmtId="193" formatCode="0.0000000"/>
    <numFmt numFmtId="194" formatCode="#\ ###\ ###.0"/>
    <numFmt numFmtId="195" formatCode="#\ ##0"/>
    <numFmt numFmtId="196" formatCode="#\ ###\ ###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1" xfId="0" applyNumberFormat="1" applyFont="1" applyBorder="1" applyAlignment="1" quotePrefix="1">
      <alignment/>
    </xf>
    <xf numFmtId="0" fontId="0" fillId="0" borderId="2" xfId="0" applyBorder="1" applyAlignment="1">
      <alignment/>
    </xf>
    <xf numFmtId="3" fontId="0" fillId="2" borderId="2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 quotePrefix="1">
      <alignment/>
    </xf>
    <xf numFmtId="3" fontId="3" fillId="0" borderId="5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3" fontId="0" fillId="2" borderId="3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0" xfId="0" applyFill="1" applyAlignment="1">
      <alignment/>
    </xf>
    <xf numFmtId="1" fontId="0" fillId="0" borderId="3" xfId="0" applyNumberFormat="1" applyBorder="1" applyAlignment="1">
      <alignment/>
    </xf>
    <xf numFmtId="3" fontId="3" fillId="0" borderId="6" xfId="0" applyNumberFormat="1" applyFont="1" applyBorder="1" applyAlignment="1">
      <alignment/>
    </xf>
    <xf numFmtId="2" fontId="3" fillId="2" borderId="8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" fontId="0" fillId="3" borderId="3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183" fontId="0" fillId="2" borderId="7" xfId="0" applyNumberFormat="1" applyFill="1" applyBorder="1" applyAlignment="1">
      <alignment/>
    </xf>
    <xf numFmtId="183" fontId="0" fillId="2" borderId="14" xfId="0" applyNumberForma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/>
    </xf>
    <xf numFmtId="0" fontId="3" fillId="0" borderId="1" xfId="0" applyNumberFormat="1" applyFont="1" applyBorder="1" applyAlignment="1" quotePrefix="1">
      <alignment/>
    </xf>
    <xf numFmtId="0" fontId="0" fillId="4" borderId="15" xfId="0" applyFill="1" applyBorder="1" applyAlignment="1" quotePrefix="1">
      <alignment horizontal="center"/>
    </xf>
    <xf numFmtId="3" fontId="0" fillId="4" borderId="3" xfId="0" applyNumberFormat="1" applyFill="1" applyBorder="1" applyAlignment="1" quotePrefix="1">
      <alignment horizontal="center"/>
    </xf>
    <xf numFmtId="3" fontId="0" fillId="4" borderId="7" xfId="0" applyNumberFormat="1" applyFill="1" applyBorder="1" applyAlignment="1" quotePrefix="1">
      <alignment horizontal="center"/>
    </xf>
    <xf numFmtId="0" fontId="3" fillId="0" borderId="3" xfId="0" applyFont="1" applyBorder="1" applyAlignment="1">
      <alignment horizontal="right"/>
    </xf>
    <xf numFmtId="0" fontId="3" fillId="3" borderId="15" xfId="0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0" fontId="0" fillId="4" borderId="0" xfId="0" applyFill="1" applyAlignment="1" quotePrefix="1">
      <alignment horizontal="center"/>
    </xf>
    <xf numFmtId="3" fontId="0" fillId="4" borderId="18" xfId="0" applyNumberFormat="1" applyFill="1" applyBorder="1" applyAlignment="1" quotePrefix="1">
      <alignment horizontal="center"/>
    </xf>
    <xf numFmtId="0" fontId="3" fillId="0" borderId="7" xfId="0" applyNumberFormat="1" applyFont="1" applyBorder="1" applyAlignment="1" quotePrefix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NumberFormat="1" applyFont="1" applyBorder="1" applyAlignment="1" quotePrefix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NumberFormat="1" applyFont="1" applyBorder="1" applyAlignment="1" quotePrefix="1">
      <alignment horizontal="center"/>
    </xf>
    <xf numFmtId="0" fontId="3" fillId="0" borderId="20" xfId="0" applyNumberFormat="1" applyFont="1" applyBorder="1" applyAlignment="1" quotePrefix="1">
      <alignment/>
    </xf>
    <xf numFmtId="3" fontId="0" fillId="0" borderId="21" xfId="0" applyNumberForma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3" borderId="18" xfId="0" applyNumberForma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4" xfId="0" applyNumberFormat="1" applyFont="1" applyBorder="1" applyAlignment="1" quotePrefix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5" xfId="0" applyNumberFormat="1" applyFont="1" applyBorder="1" applyAlignment="1" quotePrefix="1">
      <alignment horizontal="center"/>
    </xf>
    <xf numFmtId="3" fontId="3" fillId="0" borderId="2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3" fontId="3" fillId="4" borderId="3" xfId="0" applyNumberFormat="1" applyFont="1" applyFill="1" applyBorder="1" applyAlignment="1" quotePrefix="1">
      <alignment horizontal="center"/>
    </xf>
    <xf numFmtId="3" fontId="3" fillId="4" borderId="7" xfId="0" applyNumberFormat="1" applyFont="1" applyFill="1" applyBorder="1" applyAlignment="1" quotePrefix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2" borderId="3" xfId="0" applyNumberFormat="1" applyFont="1" applyFill="1" applyBorder="1" applyAlignment="1">
      <alignment/>
    </xf>
    <xf numFmtId="183" fontId="3" fillId="2" borderId="7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4" borderId="15" xfId="0" applyFont="1" applyFill="1" applyBorder="1" applyAlignment="1" quotePrefix="1">
      <alignment horizontal="center"/>
    </xf>
    <xf numFmtId="1" fontId="3" fillId="0" borderId="3" xfId="0" applyNumberFormat="1" applyFont="1" applyBorder="1" applyAlignment="1">
      <alignment/>
    </xf>
    <xf numFmtId="0" fontId="3" fillId="4" borderId="0" xfId="0" applyFont="1" applyFill="1" applyAlignment="1" quotePrefix="1">
      <alignment horizontal="center"/>
    </xf>
    <xf numFmtId="0" fontId="3" fillId="0" borderId="24" xfId="0" applyFont="1" applyBorder="1" applyAlignment="1">
      <alignment/>
    </xf>
    <xf numFmtId="1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2" borderId="25" xfId="0" applyNumberFormat="1" applyFont="1" applyFill="1" applyBorder="1" applyAlignment="1">
      <alignment/>
    </xf>
    <xf numFmtId="183" fontId="3" fillId="2" borderId="26" xfId="0" applyNumberFormat="1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3" borderId="0" xfId="0" applyFont="1" applyFill="1" applyAlignment="1">
      <alignment/>
    </xf>
    <xf numFmtId="3" fontId="3" fillId="3" borderId="18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183" fontId="0" fillId="2" borderId="28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3" borderId="15" xfId="0" applyFont="1" applyFill="1" applyBorder="1" applyAlignment="1" quotePrefix="1">
      <alignment horizontal="right"/>
    </xf>
    <xf numFmtId="3" fontId="3" fillId="3" borderId="3" xfId="0" applyNumberFormat="1" applyFont="1" applyFill="1" applyBorder="1" applyAlignment="1" quotePrefix="1">
      <alignment horizontal="right"/>
    </xf>
    <xf numFmtId="1" fontId="0" fillId="0" borderId="0" xfId="0" applyNumberFormat="1" applyAlignment="1">
      <alignment/>
    </xf>
    <xf numFmtId="3" fontId="3" fillId="0" borderId="21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NumberFormat="1" applyFont="1" applyFill="1" applyBorder="1" applyAlignment="1" quotePrefix="1">
      <alignment horizontal="center"/>
    </xf>
    <xf numFmtId="0" fontId="3" fillId="0" borderId="29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194" fontId="0" fillId="0" borderId="0" xfId="0" applyNumberFormat="1" applyAlignment="1">
      <alignment/>
    </xf>
    <xf numFmtId="195" fontId="0" fillId="0" borderId="0" xfId="0" applyNumberFormat="1" applyAlignment="1">
      <alignment horizontal="center"/>
    </xf>
    <xf numFmtId="195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" xfId="0" applyNumberFormat="1" applyFont="1" applyFill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SPAs database - June 2006</a:t>
            </a:r>
          </a:p>
        </c:rich>
      </c:tx>
      <c:layout>
        <c:manualLayout>
          <c:xMode val="factor"/>
          <c:yMode val="factor"/>
          <c:x val="0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75"/>
          <c:w val="0.94475"/>
          <c:h val="0.8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SPA!$H$3:$H$3</c:f>
              <c:strCache>
                <c:ptCount val="1"/>
                <c:pt idx="0">
                  <c:v>% Terrestrial (1)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</c:spPr>
          </c:dPt>
          <c:cat>
            <c:strRef>
              <c:f>SPA!$A$4:$A$28</c:f>
              <c:strCache>
                <c:ptCount val="25"/>
                <c:pt idx="0">
                  <c:v>AT</c:v>
                </c:pt>
                <c:pt idx="1">
                  <c:v>BE</c:v>
                </c:pt>
                <c:pt idx="2">
                  <c:v>CY (2)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LT</c:v>
                </c:pt>
                <c:pt idx="15">
                  <c:v>LU</c:v>
                </c:pt>
                <c:pt idx="16">
                  <c:v>LV</c:v>
                </c:pt>
                <c:pt idx="17">
                  <c:v>MT</c:v>
                </c:pt>
                <c:pt idx="18">
                  <c:v>NL</c:v>
                </c:pt>
                <c:pt idx="19">
                  <c:v>PL</c:v>
                </c:pt>
                <c:pt idx="20">
                  <c:v>PT</c:v>
                </c:pt>
                <c:pt idx="21">
                  <c:v>SE</c:v>
                </c:pt>
                <c:pt idx="22">
                  <c:v>SI</c:v>
                </c:pt>
                <c:pt idx="23">
                  <c:v>SK</c:v>
                </c:pt>
                <c:pt idx="24">
                  <c:v>UK</c:v>
                </c:pt>
              </c:strCache>
            </c:strRef>
          </c:cat>
          <c:val>
            <c:numRef>
              <c:f>SPA!$H$4:$H$28</c:f>
              <c:numCache>
                <c:ptCount val="25"/>
                <c:pt idx="0">
                  <c:v>11.060816513433263</c:v>
                </c:pt>
                <c:pt idx="1">
                  <c:v>9.71038310403563</c:v>
                </c:pt>
                <c:pt idx="2">
                  <c:v>13.377384937238492</c:v>
                </c:pt>
                <c:pt idx="3">
                  <c:v>8.794857393553624</c:v>
                </c:pt>
                <c:pt idx="4">
                  <c:v>8.93068092770656</c:v>
                </c:pt>
                <c:pt idx="5">
                  <c:v>5.88471656649572</c:v>
                </c:pt>
                <c:pt idx="6">
                  <c:v>12.750389660814577</c:v>
                </c:pt>
                <c:pt idx="7">
                  <c:v>18.186749681446642</c:v>
                </c:pt>
                <c:pt idx="8">
                  <c:v>7.482283872303301</c:v>
                </c:pt>
                <c:pt idx="9">
                  <c:v>7.634542418680534</c:v>
                </c:pt>
                <c:pt idx="10">
                  <c:v>9.956111852404502</c:v>
                </c:pt>
                <c:pt idx="11">
                  <c:v>14.531998280124691</c:v>
                </c:pt>
                <c:pt idx="12">
                  <c:v>2.8520421969265795</c:v>
                </c:pt>
                <c:pt idx="13">
                  <c:v>8.120170774525192</c:v>
                </c:pt>
                <c:pt idx="14">
                  <c:v>7.845580061349692</c:v>
                </c:pt>
                <c:pt idx="15">
                  <c:v>5.358336542164036</c:v>
                </c:pt>
                <c:pt idx="16">
                  <c:v>9.648480081747666</c:v>
                </c:pt>
                <c:pt idx="17">
                  <c:v>2.4138607594936707</c:v>
                </c:pt>
                <c:pt idx="18">
                  <c:v>12.514511390454173</c:v>
                </c:pt>
                <c:pt idx="19">
                  <c:v>7.791174504693221</c:v>
                </c:pt>
                <c:pt idx="20">
                  <c:v>10.147114079791283</c:v>
                </c:pt>
                <c:pt idx="21">
                  <c:v>6.202176735026418</c:v>
                </c:pt>
                <c:pt idx="22">
                  <c:v>22.95200720934248</c:v>
                </c:pt>
                <c:pt idx="23">
                  <c:v>25.17100610093152</c:v>
                </c:pt>
                <c:pt idx="24">
                  <c:v>5.823389166612205</c:v>
                </c:pt>
              </c:numCache>
            </c:numRef>
          </c:val>
        </c:ser>
        <c:gapWidth val="60"/>
        <c:axId val="14433104"/>
        <c:axId val="62789073"/>
      </c:barChart>
      <c:barChart>
        <c:barDir val="col"/>
        <c:grouping val="clustered"/>
        <c:varyColors val="0"/>
        <c:ser>
          <c:idx val="0"/>
          <c:order val="1"/>
          <c:tx>
            <c:strRef>
              <c:f>SPA!$K$3:$K$3</c:f>
              <c:strCache>
                <c:ptCount val="1"/>
                <c:pt idx="0">
                  <c:v>Marine Area (km²)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</c:spPr>
          </c:dPt>
          <c:cat>
            <c:strRef>
              <c:f>SPA!$A$4:$A$28</c:f>
              <c:strCache>
                <c:ptCount val="25"/>
                <c:pt idx="0">
                  <c:v>AT</c:v>
                </c:pt>
                <c:pt idx="1">
                  <c:v>BE</c:v>
                </c:pt>
                <c:pt idx="2">
                  <c:v>CY (2)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LT</c:v>
                </c:pt>
                <c:pt idx="15">
                  <c:v>LU</c:v>
                </c:pt>
                <c:pt idx="16">
                  <c:v>LV</c:v>
                </c:pt>
                <c:pt idx="17">
                  <c:v>MT</c:v>
                </c:pt>
                <c:pt idx="18">
                  <c:v>NL</c:v>
                </c:pt>
                <c:pt idx="19">
                  <c:v>PL</c:v>
                </c:pt>
                <c:pt idx="20">
                  <c:v>PT</c:v>
                </c:pt>
                <c:pt idx="21">
                  <c:v>SE</c:v>
                </c:pt>
                <c:pt idx="22">
                  <c:v>SI</c:v>
                </c:pt>
                <c:pt idx="23">
                  <c:v>SK</c:v>
                </c:pt>
                <c:pt idx="24">
                  <c:v>UK</c:v>
                </c:pt>
              </c:strCache>
            </c:strRef>
          </c:cat>
          <c:val>
            <c:numRef>
              <c:f>SPA!$K$4:$K$28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20.773200000000003</c:v>
                </c:pt>
                <c:pt idx="3">
                  <c:v>0</c:v>
                </c:pt>
                <c:pt idx="4">
                  <c:v>16216.4647</c:v>
                </c:pt>
                <c:pt idx="5">
                  <c:v>12173.03909</c:v>
                </c:pt>
                <c:pt idx="6">
                  <c:v>6394.268472</c:v>
                </c:pt>
                <c:pt idx="7">
                  <c:v>574.012423</c:v>
                </c:pt>
                <c:pt idx="8">
                  <c:v>5566.5948</c:v>
                </c:pt>
                <c:pt idx="9">
                  <c:v>3269.3902000000003</c:v>
                </c:pt>
                <c:pt idx="10">
                  <c:v>567.14</c:v>
                </c:pt>
                <c:pt idx="11">
                  <c:v>0</c:v>
                </c:pt>
                <c:pt idx="12">
                  <c:v>810.385944</c:v>
                </c:pt>
                <c:pt idx="13">
                  <c:v>396.1513</c:v>
                </c:pt>
                <c:pt idx="14">
                  <c:v>170.967</c:v>
                </c:pt>
                <c:pt idx="15">
                  <c:v>0</c:v>
                </c:pt>
                <c:pt idx="16">
                  <c:v>519.5432</c:v>
                </c:pt>
                <c:pt idx="17">
                  <c:v>0</c:v>
                </c:pt>
                <c:pt idx="18">
                  <c:v>4912.524</c:v>
                </c:pt>
                <c:pt idx="19">
                  <c:v>8794.48</c:v>
                </c:pt>
                <c:pt idx="20">
                  <c:v>622.110358</c:v>
                </c:pt>
                <c:pt idx="21">
                  <c:v>3033.0775100000014</c:v>
                </c:pt>
                <c:pt idx="22">
                  <c:v>2.85586845</c:v>
                </c:pt>
                <c:pt idx="23">
                  <c:v>0</c:v>
                </c:pt>
                <c:pt idx="24">
                  <c:v>710.3625422999999</c:v>
                </c:pt>
              </c:numCache>
            </c:numRef>
          </c:val>
        </c:ser>
        <c:gapWidth val="250"/>
        <c:axId val="28230746"/>
        <c:axId val="52750123"/>
      </c:barChart>
      <c:catAx>
        <c:axId val="14433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789073"/>
        <c:crosses val="autoZero"/>
        <c:auto val="0"/>
        <c:lblOffset val="100"/>
        <c:tickLblSkip val="1"/>
        <c:noMultiLvlLbl val="0"/>
      </c:catAx>
      <c:valAx>
        <c:axId val="62789073"/>
        <c:scaling>
          <c:orientation val="minMax"/>
          <c:max val="3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433104"/>
        <c:crossesAt val="1"/>
        <c:crossBetween val="between"/>
        <c:dispUnits/>
        <c:minorUnit val="1"/>
      </c:valAx>
      <c:catAx>
        <c:axId val="28230746"/>
        <c:scaling>
          <c:orientation val="minMax"/>
        </c:scaling>
        <c:axPos val="b"/>
        <c:delete val="1"/>
        <c:majorTickMark val="out"/>
        <c:minorTickMark val="none"/>
        <c:tickLblPos val="nextTo"/>
        <c:crossAx val="52750123"/>
        <c:crosses val="autoZero"/>
        <c:auto val="0"/>
        <c:lblOffset val="100"/>
        <c:noMultiLvlLbl val="0"/>
      </c:catAx>
      <c:valAx>
        <c:axId val="5275012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230746"/>
        <c:crosses val="max"/>
        <c:crossBetween val="between"/>
        <c:dispUnits/>
        <c:minorUnit val="1000"/>
      </c:valAx>
      <c:spPr>
        <a:solidFill>
          <a:srgbClr val="FFFF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215"/>
          <c:y val="0.016"/>
          <c:w val="0.165"/>
          <c:h val="0.0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9153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5.421875" style="16" customWidth="1"/>
    <col min="2" max="2" width="13.28125" style="0" bestFit="1" customWidth="1"/>
    <col min="3" max="3" width="8.28125" style="16" customWidth="1"/>
    <col min="4" max="7" width="12.7109375" style="0" customWidth="1"/>
    <col min="8" max="8" width="10.00390625" style="0" customWidth="1"/>
    <col min="9" max="9" width="11.57421875" style="0" customWidth="1"/>
    <col min="10" max="11" width="12.7109375" style="0" customWidth="1"/>
    <col min="12" max="12" width="5.421875" style="0" customWidth="1"/>
    <col min="13" max="16384" width="11.421875" style="0" customWidth="1"/>
  </cols>
  <sheetData>
    <row r="1" spans="1:10" ht="18">
      <c r="A1" s="92" t="s">
        <v>27</v>
      </c>
      <c r="G1" s="1"/>
      <c r="J1" s="1" t="s">
        <v>44</v>
      </c>
    </row>
    <row r="2" ht="13.5" thickBot="1"/>
    <row r="3" spans="1:12" ht="51">
      <c r="A3" s="17" t="s">
        <v>0</v>
      </c>
      <c r="B3" s="17" t="s">
        <v>1</v>
      </c>
      <c r="C3" s="18" t="s">
        <v>2</v>
      </c>
      <c r="D3" s="19" t="s">
        <v>3</v>
      </c>
      <c r="E3" s="20" t="s">
        <v>4</v>
      </c>
      <c r="F3" s="21" t="s">
        <v>5</v>
      </c>
      <c r="G3" s="22" t="s">
        <v>6</v>
      </c>
      <c r="H3" s="23" t="s">
        <v>7</v>
      </c>
      <c r="I3" s="24" t="s">
        <v>8</v>
      </c>
      <c r="J3" s="25" t="s">
        <v>9</v>
      </c>
      <c r="K3" s="26" t="s">
        <v>10</v>
      </c>
      <c r="L3" s="27" t="s">
        <v>0</v>
      </c>
    </row>
    <row r="4" spans="1:12" ht="12.75">
      <c r="A4" s="42" t="s">
        <v>11</v>
      </c>
      <c r="B4" s="2">
        <v>83859</v>
      </c>
      <c r="C4" s="28">
        <v>94</v>
      </c>
      <c r="D4" s="29">
        <v>927549.012</v>
      </c>
      <c r="E4" s="38">
        <f aca="true" t="shared" si="0" ref="E4:E28">D4/100</f>
        <v>9275.49012</v>
      </c>
      <c r="F4" s="4">
        <f>+D4-J4</f>
        <v>927549.012</v>
      </c>
      <c r="G4" s="12">
        <f>F4/100</f>
        <v>9275.49012</v>
      </c>
      <c r="H4" s="40">
        <f aca="true" t="shared" si="1" ref="H4:H28">+(F4/100)/B4*100</f>
        <v>11.060816513433263</v>
      </c>
      <c r="I4" s="51"/>
      <c r="J4" s="52"/>
      <c r="K4" s="47" t="s">
        <v>32</v>
      </c>
      <c r="L4" s="30" t="s">
        <v>11</v>
      </c>
    </row>
    <row r="5" spans="1:12" ht="12.75">
      <c r="A5" s="42" t="s">
        <v>12</v>
      </c>
      <c r="B5" s="2">
        <v>30528</v>
      </c>
      <c r="C5" s="3">
        <v>229</v>
      </c>
      <c r="D5" s="39">
        <v>296438.57539999974</v>
      </c>
      <c r="E5" s="38">
        <f t="shared" si="0"/>
        <v>2964.385753999997</v>
      </c>
      <c r="F5" s="4">
        <f aca="true" t="shared" si="2" ref="F5:F27">+D5-J5</f>
        <v>296438.57539999974</v>
      </c>
      <c r="G5" s="12">
        <f aca="true" t="shared" si="3" ref="G5:G28">F5/100</f>
        <v>2964.385753999997</v>
      </c>
      <c r="H5" s="40">
        <f t="shared" si="1"/>
        <v>9.71038310403563</v>
      </c>
      <c r="I5" s="31">
        <v>0</v>
      </c>
      <c r="J5" s="5">
        <v>0</v>
      </c>
      <c r="K5" s="13">
        <f>+J5/100</f>
        <v>0</v>
      </c>
      <c r="L5" s="30" t="s">
        <v>12</v>
      </c>
    </row>
    <row r="6" spans="1:12" ht="14.25">
      <c r="A6" s="67" t="s">
        <v>43</v>
      </c>
      <c r="B6" s="107">
        <v>5736</v>
      </c>
      <c r="C6" s="68">
        <v>7</v>
      </c>
      <c r="D6" s="80">
        <v>78810</v>
      </c>
      <c r="E6" s="69">
        <f t="shared" si="0"/>
        <v>788.1</v>
      </c>
      <c r="F6" s="70">
        <f t="shared" si="2"/>
        <v>76732.68</v>
      </c>
      <c r="G6" s="76">
        <f t="shared" si="3"/>
        <v>767.3267999999999</v>
      </c>
      <c r="H6" s="77">
        <f t="shared" si="1"/>
        <v>13.377384937238492</v>
      </c>
      <c r="I6" s="49">
        <v>1</v>
      </c>
      <c r="J6" s="50">
        <v>2077.32</v>
      </c>
      <c r="K6" s="71">
        <f>J6/100</f>
        <v>20.773200000000003</v>
      </c>
      <c r="L6" s="65" t="s">
        <v>30</v>
      </c>
    </row>
    <row r="7" spans="1:12" ht="12.75">
      <c r="A7" s="55" t="s">
        <v>31</v>
      </c>
      <c r="B7" s="44">
        <v>78866</v>
      </c>
      <c r="C7" s="97">
        <v>38</v>
      </c>
      <c r="D7" s="98">
        <v>693615.2232</v>
      </c>
      <c r="E7" s="69">
        <f t="shared" si="0"/>
        <v>6936.152232</v>
      </c>
      <c r="F7" s="70">
        <f t="shared" si="2"/>
        <v>693615.2232</v>
      </c>
      <c r="G7" s="76">
        <f t="shared" si="3"/>
        <v>6936.152232</v>
      </c>
      <c r="H7" s="77">
        <f t="shared" si="1"/>
        <v>8.794857393553624</v>
      </c>
      <c r="I7" s="81"/>
      <c r="J7" s="72"/>
      <c r="K7" s="73" t="s">
        <v>32</v>
      </c>
      <c r="L7" s="100" t="s">
        <v>31</v>
      </c>
    </row>
    <row r="8" spans="1:12" ht="12.75">
      <c r="A8" s="42" t="s">
        <v>13</v>
      </c>
      <c r="B8" s="2">
        <v>357031</v>
      </c>
      <c r="C8" s="28">
        <v>568</v>
      </c>
      <c r="D8" s="29">
        <v>4810176.4123</v>
      </c>
      <c r="E8" s="38">
        <f t="shared" si="0"/>
        <v>48101.764123</v>
      </c>
      <c r="F8" s="4">
        <f t="shared" si="2"/>
        <v>3188529.9423</v>
      </c>
      <c r="G8" s="12">
        <f t="shared" si="3"/>
        <v>31885.299423000004</v>
      </c>
      <c r="H8" s="40">
        <f t="shared" si="1"/>
        <v>8.93068092770656</v>
      </c>
      <c r="I8" s="31">
        <v>14</v>
      </c>
      <c r="J8" s="5">
        <v>1621646.47</v>
      </c>
      <c r="K8" s="13">
        <f>+J8/100</f>
        <v>16216.4647</v>
      </c>
      <c r="L8" s="99" t="s">
        <v>13</v>
      </c>
    </row>
    <row r="9" spans="1:12" ht="12.75">
      <c r="A9" s="42" t="s">
        <v>14</v>
      </c>
      <c r="B9" s="2">
        <v>43093</v>
      </c>
      <c r="C9" s="28">
        <v>113</v>
      </c>
      <c r="D9" s="29">
        <v>1470894</v>
      </c>
      <c r="E9" s="38">
        <f t="shared" si="0"/>
        <v>14708.94</v>
      </c>
      <c r="F9" s="4">
        <f t="shared" si="2"/>
        <v>253590.09100000001</v>
      </c>
      <c r="G9" s="12">
        <f t="shared" si="3"/>
        <v>2535.9009100000003</v>
      </c>
      <c r="H9" s="40">
        <f t="shared" si="1"/>
        <v>5.88471656649572</v>
      </c>
      <c r="I9" s="31">
        <v>59</v>
      </c>
      <c r="J9" s="5">
        <v>1217303.909</v>
      </c>
      <c r="K9" s="13">
        <f aca="true" t="shared" si="4" ref="K9:K25">+J9/100</f>
        <v>12173.03909</v>
      </c>
      <c r="L9" s="30" t="s">
        <v>14</v>
      </c>
    </row>
    <row r="10" spans="1:12" ht="12.75">
      <c r="A10" s="55" t="s">
        <v>33</v>
      </c>
      <c r="B10" s="44">
        <v>45226</v>
      </c>
      <c r="C10" s="60">
        <v>66</v>
      </c>
      <c r="D10" s="80">
        <v>1216075.97</v>
      </c>
      <c r="E10" s="69">
        <f t="shared" si="0"/>
        <v>12160.7597</v>
      </c>
      <c r="F10" s="70">
        <f t="shared" si="2"/>
        <v>576649.1228</v>
      </c>
      <c r="G10" s="76">
        <f t="shared" si="3"/>
        <v>5766.491228</v>
      </c>
      <c r="H10" s="77">
        <f t="shared" si="1"/>
        <v>12.750389660814577</v>
      </c>
      <c r="I10" s="49">
        <v>26</v>
      </c>
      <c r="J10" s="50">
        <v>639426.8472</v>
      </c>
      <c r="K10" s="71">
        <f>J10/100</f>
        <v>6394.268472</v>
      </c>
      <c r="L10" s="100" t="s">
        <v>33</v>
      </c>
    </row>
    <row r="11" spans="1:12" ht="12.75">
      <c r="A11" s="42" t="s">
        <v>15</v>
      </c>
      <c r="B11" s="2">
        <v>504782</v>
      </c>
      <c r="C11" s="28">
        <v>512</v>
      </c>
      <c r="D11" s="96">
        <v>9237745.12</v>
      </c>
      <c r="E11" s="38">
        <f t="shared" si="0"/>
        <v>92377.4512</v>
      </c>
      <c r="F11" s="4">
        <f t="shared" si="2"/>
        <v>9180343.8777</v>
      </c>
      <c r="G11" s="12">
        <f t="shared" si="3"/>
        <v>91803.43877699999</v>
      </c>
      <c r="H11" s="40">
        <f t="shared" si="1"/>
        <v>18.186749681446642</v>
      </c>
      <c r="I11" s="31">
        <v>20</v>
      </c>
      <c r="J11" s="5">
        <v>57401.2423</v>
      </c>
      <c r="K11" s="13">
        <f t="shared" si="4"/>
        <v>574.012423</v>
      </c>
      <c r="L11" s="99" t="s">
        <v>15</v>
      </c>
    </row>
    <row r="12" spans="1:12" ht="12.75">
      <c r="A12" s="42" t="s">
        <v>16</v>
      </c>
      <c r="B12" s="6">
        <v>338145</v>
      </c>
      <c r="C12" s="28">
        <v>467</v>
      </c>
      <c r="D12" s="29">
        <v>3086756.36</v>
      </c>
      <c r="E12" s="38">
        <f t="shared" si="0"/>
        <v>30867.563599999998</v>
      </c>
      <c r="F12" s="4">
        <f t="shared" si="2"/>
        <v>2530096.88</v>
      </c>
      <c r="G12" s="12">
        <f t="shared" si="3"/>
        <v>25300.9688</v>
      </c>
      <c r="H12" s="40">
        <f t="shared" si="1"/>
        <v>7.482283872303301</v>
      </c>
      <c r="I12" s="31">
        <v>66</v>
      </c>
      <c r="J12" s="5">
        <v>556659.48</v>
      </c>
      <c r="K12" s="13">
        <f t="shared" si="4"/>
        <v>5566.5948</v>
      </c>
      <c r="L12" s="30" t="s">
        <v>16</v>
      </c>
    </row>
    <row r="13" spans="1:12" ht="12.75">
      <c r="A13" s="42" t="s">
        <v>17</v>
      </c>
      <c r="B13" s="2">
        <v>549192</v>
      </c>
      <c r="C13" s="59">
        <v>366</v>
      </c>
      <c r="D13" s="96">
        <v>4519768.64</v>
      </c>
      <c r="E13" s="38">
        <f t="shared" si="0"/>
        <v>45197.6864</v>
      </c>
      <c r="F13" s="4">
        <f t="shared" si="2"/>
        <v>4192829.6199999996</v>
      </c>
      <c r="G13" s="12">
        <f t="shared" si="3"/>
        <v>41928.2962</v>
      </c>
      <c r="H13" s="41">
        <f t="shared" si="1"/>
        <v>7.634542418680534</v>
      </c>
      <c r="I13" s="31">
        <v>63</v>
      </c>
      <c r="J13" s="37">
        <v>326939.02</v>
      </c>
      <c r="K13" s="13">
        <f t="shared" si="4"/>
        <v>3269.3902000000003</v>
      </c>
      <c r="L13" s="99" t="s">
        <v>17</v>
      </c>
    </row>
    <row r="14" spans="1:12" ht="12.75">
      <c r="A14" s="42" t="s">
        <v>18</v>
      </c>
      <c r="B14" s="2">
        <v>131940</v>
      </c>
      <c r="C14" s="28">
        <v>151</v>
      </c>
      <c r="D14" s="29">
        <v>1370323.39780625</v>
      </c>
      <c r="E14" s="38">
        <f t="shared" si="0"/>
        <v>13703.2339780625</v>
      </c>
      <c r="F14" s="4">
        <f t="shared" si="2"/>
        <v>1313609.39780625</v>
      </c>
      <c r="G14" s="12">
        <f t="shared" si="3"/>
        <v>13136.0939780625</v>
      </c>
      <c r="H14" s="91">
        <f t="shared" si="1"/>
        <v>9.956111852404502</v>
      </c>
      <c r="I14" s="90">
        <v>16</v>
      </c>
      <c r="J14" s="63">
        <v>56714</v>
      </c>
      <c r="K14" s="13">
        <f t="shared" si="4"/>
        <v>567.14</v>
      </c>
      <c r="L14" s="30" t="s">
        <v>18</v>
      </c>
    </row>
    <row r="15" spans="1:12" ht="12.75">
      <c r="A15" s="55" t="s">
        <v>34</v>
      </c>
      <c r="B15" s="44">
        <v>93030</v>
      </c>
      <c r="C15" s="74">
        <v>55</v>
      </c>
      <c r="D15" s="80">
        <v>1351911.8</v>
      </c>
      <c r="E15" s="69">
        <f t="shared" si="0"/>
        <v>13519.118</v>
      </c>
      <c r="F15" s="70">
        <f t="shared" si="2"/>
        <v>1351911.8</v>
      </c>
      <c r="G15" s="76">
        <f t="shared" si="3"/>
        <v>13519.118</v>
      </c>
      <c r="H15" s="77">
        <f t="shared" si="1"/>
        <v>14.531998280124691</v>
      </c>
      <c r="I15" s="79"/>
      <c r="J15" s="72"/>
      <c r="K15" s="73" t="s">
        <v>32</v>
      </c>
      <c r="L15" s="100" t="s">
        <v>34</v>
      </c>
    </row>
    <row r="16" spans="1:12" ht="12.75">
      <c r="A16" s="42" t="s">
        <v>19</v>
      </c>
      <c r="B16" s="2">
        <v>70280</v>
      </c>
      <c r="C16" s="28">
        <v>131</v>
      </c>
      <c r="D16" s="29">
        <v>281480.12</v>
      </c>
      <c r="E16" s="38">
        <f t="shared" si="0"/>
        <v>2814.8012</v>
      </c>
      <c r="F16" s="4">
        <f t="shared" si="2"/>
        <v>200441.5256</v>
      </c>
      <c r="G16" s="12">
        <f t="shared" si="3"/>
        <v>2004.415256</v>
      </c>
      <c r="H16" s="40">
        <f t="shared" si="1"/>
        <v>2.8520421969265795</v>
      </c>
      <c r="I16" s="31">
        <v>66</v>
      </c>
      <c r="J16" s="5">
        <v>81038.5944</v>
      </c>
      <c r="K16" s="13">
        <f t="shared" si="4"/>
        <v>810.385944</v>
      </c>
      <c r="L16" s="30" t="s">
        <v>19</v>
      </c>
    </row>
    <row r="17" spans="1:12" ht="12.75">
      <c r="A17" s="42" t="s">
        <v>20</v>
      </c>
      <c r="B17" s="2">
        <v>301333</v>
      </c>
      <c r="C17" s="3">
        <v>503</v>
      </c>
      <c r="D17" s="33">
        <v>2486490.55</v>
      </c>
      <c r="E17" s="38">
        <f t="shared" si="0"/>
        <v>24864.905499999997</v>
      </c>
      <c r="F17" s="4">
        <f t="shared" si="2"/>
        <v>2446875.42</v>
      </c>
      <c r="G17" s="12">
        <f t="shared" si="3"/>
        <v>24468.7542</v>
      </c>
      <c r="H17" s="40">
        <f>+(F17/100)/B17*100</f>
        <v>8.120170774525192</v>
      </c>
      <c r="I17" s="32">
        <v>13</v>
      </c>
      <c r="J17" s="5">
        <v>39615.13</v>
      </c>
      <c r="K17" s="13">
        <f t="shared" si="4"/>
        <v>396.1513</v>
      </c>
      <c r="L17" s="30" t="s">
        <v>20</v>
      </c>
    </row>
    <row r="18" spans="1:12" ht="12.75">
      <c r="A18" s="57" t="s">
        <v>35</v>
      </c>
      <c r="B18" s="58">
        <v>65200</v>
      </c>
      <c r="C18" s="82">
        <v>73</v>
      </c>
      <c r="D18" s="83">
        <v>528628.52</v>
      </c>
      <c r="E18" s="84">
        <f t="shared" si="0"/>
        <v>5286.2852</v>
      </c>
      <c r="F18" s="70">
        <f t="shared" si="2"/>
        <v>511531.82</v>
      </c>
      <c r="G18" s="85">
        <f t="shared" si="3"/>
        <v>5115.3182</v>
      </c>
      <c r="H18" s="86">
        <f t="shared" si="1"/>
        <v>7.845580061349692</v>
      </c>
      <c r="I18" s="87">
        <v>1</v>
      </c>
      <c r="J18" s="50">
        <v>17096.7</v>
      </c>
      <c r="K18" s="71">
        <f>J18/100</f>
        <v>170.967</v>
      </c>
      <c r="L18" s="101" t="s">
        <v>35</v>
      </c>
    </row>
    <row r="19" spans="1:12" ht="12.75">
      <c r="A19" s="54" t="s">
        <v>21</v>
      </c>
      <c r="B19" s="2">
        <v>2597</v>
      </c>
      <c r="C19" s="59">
        <v>12</v>
      </c>
      <c r="D19" s="29">
        <v>13915.6</v>
      </c>
      <c r="E19" s="38">
        <f t="shared" si="0"/>
        <v>139.156</v>
      </c>
      <c r="F19" s="4">
        <f t="shared" si="2"/>
        <v>13915.6</v>
      </c>
      <c r="G19" s="12">
        <f t="shared" si="3"/>
        <v>139.156</v>
      </c>
      <c r="H19" s="40">
        <f t="shared" si="1"/>
        <v>5.358336542164036</v>
      </c>
      <c r="I19" s="45"/>
      <c r="J19" s="46"/>
      <c r="K19" s="47" t="s">
        <v>32</v>
      </c>
      <c r="L19" s="64" t="s">
        <v>21</v>
      </c>
    </row>
    <row r="20" spans="1:12" ht="12.75">
      <c r="A20" s="53" t="s">
        <v>36</v>
      </c>
      <c r="B20" s="44">
        <v>64589</v>
      </c>
      <c r="C20" s="78">
        <v>97</v>
      </c>
      <c r="D20" s="75">
        <v>675140</v>
      </c>
      <c r="E20" s="69">
        <f t="shared" si="0"/>
        <v>6751.4</v>
      </c>
      <c r="F20" s="70">
        <f t="shared" si="2"/>
        <v>623185.68</v>
      </c>
      <c r="G20" s="76">
        <f t="shared" si="3"/>
        <v>6231.8568000000005</v>
      </c>
      <c r="H20" s="77">
        <f t="shared" si="1"/>
        <v>9.648480081747666</v>
      </c>
      <c r="I20" s="88">
        <v>4</v>
      </c>
      <c r="J20" s="89">
        <v>51954.32</v>
      </c>
      <c r="K20" s="71">
        <f>J20/100</f>
        <v>519.5432</v>
      </c>
      <c r="L20" s="102" t="s">
        <v>36</v>
      </c>
    </row>
    <row r="21" spans="1:12" ht="12.75">
      <c r="A21" s="53" t="s">
        <v>37</v>
      </c>
      <c r="B21" s="44">
        <v>316</v>
      </c>
      <c r="C21" s="48">
        <v>6</v>
      </c>
      <c r="D21" s="78">
        <v>762.78</v>
      </c>
      <c r="E21" s="69">
        <f t="shared" si="0"/>
        <v>7.6278</v>
      </c>
      <c r="F21" s="70">
        <f t="shared" si="2"/>
        <v>762.78</v>
      </c>
      <c r="G21" s="76">
        <f t="shared" si="3"/>
        <v>7.6278</v>
      </c>
      <c r="H21" s="77">
        <f t="shared" si="1"/>
        <v>2.4138607594936707</v>
      </c>
      <c r="I21" s="94">
        <v>0</v>
      </c>
      <c r="J21" s="95">
        <v>0</v>
      </c>
      <c r="K21" s="71">
        <f>J21/100</f>
        <v>0</v>
      </c>
      <c r="L21" s="53" t="s">
        <v>37</v>
      </c>
    </row>
    <row r="22" spans="1:12" ht="12.75">
      <c r="A22" s="54" t="s">
        <v>22</v>
      </c>
      <c r="B22" s="2">
        <v>41526</v>
      </c>
      <c r="C22" s="28">
        <v>77</v>
      </c>
      <c r="D22" s="29">
        <v>1010930</v>
      </c>
      <c r="E22" s="38">
        <f t="shared" si="0"/>
        <v>10109.3</v>
      </c>
      <c r="F22" s="4">
        <f t="shared" si="2"/>
        <v>519677.6</v>
      </c>
      <c r="G22" s="12">
        <f t="shared" si="3"/>
        <v>5196.776</v>
      </c>
      <c r="H22" s="40">
        <f t="shared" si="1"/>
        <v>12.514511390454173</v>
      </c>
      <c r="I22" s="32">
        <v>7</v>
      </c>
      <c r="J22" s="63">
        <v>491252.4</v>
      </c>
      <c r="K22" s="13">
        <f t="shared" si="4"/>
        <v>4912.524</v>
      </c>
      <c r="L22" s="64" t="s">
        <v>22</v>
      </c>
    </row>
    <row r="23" spans="1:12" ht="12.75">
      <c r="A23" s="53" t="s">
        <v>38</v>
      </c>
      <c r="B23" s="44">
        <v>312685</v>
      </c>
      <c r="C23" s="74">
        <v>72</v>
      </c>
      <c r="D23" s="80">
        <v>3315631.4</v>
      </c>
      <c r="E23" s="69">
        <f t="shared" si="0"/>
        <v>33156.314</v>
      </c>
      <c r="F23" s="70">
        <f t="shared" si="2"/>
        <v>2436183.4</v>
      </c>
      <c r="G23" s="76">
        <f t="shared" si="3"/>
        <v>24361.834</v>
      </c>
      <c r="H23" s="77">
        <f t="shared" si="1"/>
        <v>7.791174504693221</v>
      </c>
      <c r="I23" s="49">
        <v>3</v>
      </c>
      <c r="J23" s="50">
        <v>879448</v>
      </c>
      <c r="K23" s="71">
        <f>J23/100</f>
        <v>8794.48</v>
      </c>
      <c r="L23" s="53" t="s">
        <v>38</v>
      </c>
    </row>
    <row r="24" spans="1:12" ht="12.75">
      <c r="A24" s="54" t="s">
        <v>23</v>
      </c>
      <c r="B24" s="2">
        <v>91990</v>
      </c>
      <c r="C24" s="28">
        <v>50</v>
      </c>
      <c r="D24" s="29">
        <v>995644.06</v>
      </c>
      <c r="E24" s="38">
        <f t="shared" si="0"/>
        <v>9956.4406</v>
      </c>
      <c r="F24" s="4">
        <f t="shared" si="2"/>
        <v>933433.0242000001</v>
      </c>
      <c r="G24" s="12">
        <f t="shared" si="3"/>
        <v>9334.330242000002</v>
      </c>
      <c r="H24" s="40">
        <f t="shared" si="1"/>
        <v>10.147114079791283</v>
      </c>
      <c r="I24" s="32">
        <v>10</v>
      </c>
      <c r="J24" s="5">
        <v>62211.0358</v>
      </c>
      <c r="K24" s="13">
        <f t="shared" si="4"/>
        <v>622.110358</v>
      </c>
      <c r="L24" s="64" t="s">
        <v>23</v>
      </c>
    </row>
    <row r="25" spans="1:12" ht="12.75">
      <c r="A25" s="54" t="s">
        <v>24</v>
      </c>
      <c r="B25" s="2">
        <v>414864</v>
      </c>
      <c r="C25" s="28">
        <v>530</v>
      </c>
      <c r="D25" s="29">
        <v>2876367.6</v>
      </c>
      <c r="E25" s="38">
        <f t="shared" si="0"/>
        <v>28763.676</v>
      </c>
      <c r="F25" s="4">
        <f t="shared" si="2"/>
        <v>2573059.849</v>
      </c>
      <c r="G25" s="12">
        <f t="shared" si="3"/>
        <v>25730.59849</v>
      </c>
      <c r="H25" s="40">
        <f t="shared" si="1"/>
        <v>6.202176735026418</v>
      </c>
      <c r="I25" s="31">
        <v>107</v>
      </c>
      <c r="J25" s="5">
        <v>303307.75100000016</v>
      </c>
      <c r="K25" s="13">
        <f t="shared" si="4"/>
        <v>3033.0775100000014</v>
      </c>
      <c r="L25" s="64" t="s">
        <v>24</v>
      </c>
    </row>
    <row r="26" spans="1:12" ht="12.75">
      <c r="A26" s="53" t="s">
        <v>39</v>
      </c>
      <c r="B26" s="44">
        <v>20273</v>
      </c>
      <c r="C26" s="74">
        <v>27</v>
      </c>
      <c r="D26" s="80">
        <v>465591.629</v>
      </c>
      <c r="E26" s="69">
        <f t="shared" si="0"/>
        <v>4655.91629</v>
      </c>
      <c r="F26" s="70">
        <f t="shared" si="2"/>
        <v>465306.04215500003</v>
      </c>
      <c r="G26" s="76">
        <f t="shared" si="3"/>
        <v>4653.060421550001</v>
      </c>
      <c r="H26" s="77">
        <f t="shared" si="1"/>
        <v>22.95200720934248</v>
      </c>
      <c r="I26" s="49">
        <v>1</v>
      </c>
      <c r="J26" s="50">
        <v>285.586845</v>
      </c>
      <c r="K26" s="71">
        <f>J26/100</f>
        <v>2.85586845</v>
      </c>
      <c r="L26" s="53" t="s">
        <v>39</v>
      </c>
    </row>
    <row r="27" spans="1:12" ht="12.75">
      <c r="A27" s="53" t="s">
        <v>40</v>
      </c>
      <c r="B27" s="44">
        <v>48845</v>
      </c>
      <c r="C27" s="74">
        <v>38</v>
      </c>
      <c r="D27" s="80">
        <v>1229477.793</v>
      </c>
      <c r="E27" s="69">
        <f t="shared" si="0"/>
        <v>12294.77793</v>
      </c>
      <c r="F27" s="70">
        <f t="shared" si="2"/>
        <v>1229477.793</v>
      </c>
      <c r="G27" s="76">
        <f t="shared" si="3"/>
        <v>12294.77793</v>
      </c>
      <c r="H27" s="77">
        <f t="shared" si="1"/>
        <v>25.17100610093152</v>
      </c>
      <c r="I27" s="79"/>
      <c r="J27" s="72"/>
      <c r="K27" s="73" t="s">
        <v>32</v>
      </c>
      <c r="L27" s="53" t="s">
        <v>40</v>
      </c>
    </row>
    <row r="28" spans="1:12" ht="13.5" thickBot="1">
      <c r="A28" s="56" t="s">
        <v>25</v>
      </c>
      <c r="B28" s="7">
        <v>244820</v>
      </c>
      <c r="C28" s="61">
        <v>258</v>
      </c>
      <c r="D28" s="62">
        <v>1496718.39</v>
      </c>
      <c r="E28" s="38">
        <f t="shared" si="0"/>
        <v>14967.183899999998</v>
      </c>
      <c r="F28" s="4">
        <f>+D28-J28</f>
        <v>1425682.1357699998</v>
      </c>
      <c r="G28" s="12">
        <f t="shared" si="3"/>
        <v>14256.821357699999</v>
      </c>
      <c r="H28" s="40">
        <f t="shared" si="1"/>
        <v>5.823389166612205</v>
      </c>
      <c r="I28" s="32">
        <v>3</v>
      </c>
      <c r="J28" s="63">
        <v>71036.25422999999</v>
      </c>
      <c r="K28" s="13">
        <f>+J28/100</f>
        <v>710.3625422999999</v>
      </c>
      <c r="L28" s="66" t="s">
        <v>25</v>
      </c>
    </row>
    <row r="29" spans="1:12" ht="13.5" thickBot="1">
      <c r="A29" s="11" t="s">
        <v>26</v>
      </c>
      <c r="B29" s="34">
        <f>SUM(B4:B28)</f>
        <v>3940746</v>
      </c>
      <c r="C29" s="8">
        <f>SUM(C4:C28)</f>
        <v>4540</v>
      </c>
      <c r="D29" s="8">
        <f>SUM(D4:D28)</f>
        <v>44436842.952706255</v>
      </c>
      <c r="E29" s="14">
        <f>+D29/100</f>
        <v>444368.4295270626</v>
      </c>
      <c r="F29" s="9">
        <f>+D29-J29</f>
        <v>37961428.89193125</v>
      </c>
      <c r="G29" s="43">
        <f>F29/100</f>
        <v>379614.28891931253</v>
      </c>
      <c r="H29" s="35">
        <f>+(F29/100)/B29*100</f>
        <v>9.633056505527444</v>
      </c>
      <c r="I29" s="10">
        <f>SUM(I4:I28)</f>
        <v>480</v>
      </c>
      <c r="J29" s="10">
        <f>SUM(J4:J28)</f>
        <v>6475414.060775001</v>
      </c>
      <c r="K29" s="15">
        <f>+J29/100</f>
        <v>64754.14060775001</v>
      </c>
      <c r="L29" s="36" t="s">
        <v>26</v>
      </c>
    </row>
    <row r="30" spans="2:4" ht="12.75">
      <c r="B30" s="39"/>
      <c r="C30"/>
      <c r="D30" s="96"/>
    </row>
    <row r="31" spans="1:7" ht="12.75">
      <c r="A31" s="93" t="s">
        <v>28</v>
      </c>
      <c r="F31" s="39"/>
      <c r="G31" s="39"/>
    </row>
    <row r="32" spans="1:10" ht="12.75">
      <c r="A32" t="s">
        <v>41</v>
      </c>
      <c r="B32" s="103"/>
      <c r="C32" s="104"/>
      <c r="D32" s="103"/>
      <c r="E32" s="103"/>
      <c r="F32" s="103"/>
      <c r="G32" s="103"/>
      <c r="H32" s="16"/>
      <c r="I32" s="105"/>
      <c r="J32" s="103"/>
    </row>
    <row r="33" spans="1:10" ht="12.75">
      <c r="A33" s="106" t="s">
        <v>42</v>
      </c>
      <c r="B33" s="103"/>
      <c r="C33" s="104"/>
      <c r="D33" s="103"/>
      <c r="E33" s="103"/>
      <c r="F33" s="103"/>
      <c r="G33" s="103"/>
      <c r="H33" s="16"/>
      <c r="I33" s="105"/>
      <c r="J33" s="103"/>
    </row>
    <row r="35" ht="12.75">
      <c r="C35"/>
    </row>
    <row r="42" ht="12.75">
      <c r="A42" s="16" t="s">
        <v>29</v>
      </c>
    </row>
  </sheetData>
  <printOptions/>
  <pageMargins left="0.55" right="0.25" top="0.86" bottom="0.26" header="0.24" footer="0.25"/>
  <pageSetup fitToHeight="1" fitToWidth="1" horizontalDpi="600" verticalDpi="600" orientation="landscape" paperSize="9" r:id="rId1"/>
  <ignoredErrors>
    <ignoredError sqref="F10:F26 K10:K26 F27:F28 F4:F7 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7" sqref="A37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CHARBONNEAU Danny (ENV)</cp:lastModifiedBy>
  <cp:lastPrinted>2006-05-17T13:11:28Z</cp:lastPrinted>
  <dcterms:created xsi:type="dcterms:W3CDTF">2004-06-30T13:52:48Z</dcterms:created>
  <dcterms:modified xsi:type="dcterms:W3CDTF">2010-11-26T09:15:23Z</dcterms:modified>
  <cp:category/>
  <cp:version/>
  <cp:contentType/>
  <cp:contentStatus/>
</cp:coreProperties>
</file>