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50" windowHeight="10755" activeTab="0"/>
  </bookViews>
  <sheets>
    <sheet name="SCI" sheetId="1" r:id="rId1"/>
    <sheet name="graphSCI" sheetId="2" r:id="rId2"/>
  </sheets>
  <definedNames/>
  <calcPr fullCalcOnLoad="1"/>
</workbook>
</file>

<file path=xl/sharedStrings.xml><?xml version="1.0" encoding="utf-8"?>
<sst xmlns="http://schemas.openxmlformats.org/spreadsheetml/2006/main" count="74" uniqueCount="44">
  <si>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</si>
  <si>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</si>
  <si>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</si>
  <si>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</si>
  <si>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</si>
  <si>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</si>
  <si>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</si>
  <si>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</si>
  <si>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</si>
  <si>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</si>
  <si>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</si>
  <si>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</si>
  <si>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</si>
  <si>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</si>
  <si>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</si>
  <si>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</si>
  <si>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</si>
  <si>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</si>
  <si>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</si>
  <si>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</si>
  <si>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</si>
  <si>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</si>
  <si>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</si>
  <si>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</si>
  <si>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</si>
  <si>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</si>
  <si>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</si>
  <si>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</si>
  <si>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</si>
  <si>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</si>
  <si>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</si>
  <si>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</si>
  <si>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</si>
  <si>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</si>
  <si>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</si>
  <si>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</si>
  <si>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</si>
  <si>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</si>
  <si>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</si>
  <si>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</si>
  <si>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</si>
  <si>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</si>
  <si>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</si>
  <si>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Update of June 2006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</si>
</sst>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#,###"/>
    <numFmt numFmtId="181" formatCode="#,##0.0"/>
    <numFmt numFmtId="182" formatCode="0.000"/>
    <numFmt numFmtId="183" formatCode="0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Vrai&quot;;&quot;Vrai&quot;;&quot;Faux&quot;"/>
    <numFmt numFmtId="189" formatCode="&quot;Actif&quot;;&quot;Actif&quot;;&quot;Inactif&quot;"/>
    <numFmt numFmtId="190" formatCode="0.00000"/>
    <numFmt numFmtId="191" formatCode="0.0000"/>
    <numFmt numFmtId="192" formatCode="0.000000"/>
    <numFmt numFmtId="193" formatCode="0.0000000"/>
    <numFmt numFmtId="194" formatCode="#\ ###\ ###.0"/>
    <numFmt numFmtId="195" formatCode="#\ ##0"/>
    <numFmt numFmtId="196" formatCode="#\ ###\ ###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 quotePrefix="1">
      <alignment/>
    </xf>
    <xf numFmtId="0" fontId="0" fillId="0" borderId="8" xfId="0" applyBorder="1" applyAlignment="1">
      <alignment/>
    </xf>
    <xf numFmtId="3" fontId="0" fillId="0" borderId="9" xfId="0" applyNumberFormat="1" applyFont="1" applyBorder="1" applyAlignment="1" quotePrefix="1">
      <alignment/>
    </xf>
    <xf numFmtId="0" fontId="0" fillId="0" borderId="10" xfId="0" applyBorder="1" applyAlignment="1">
      <alignment/>
    </xf>
    <xf numFmtId="3" fontId="0" fillId="2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1" fontId="0" fillId="0" borderId="11" xfId="0" applyNumberFormat="1" applyBorder="1" applyAlignment="1">
      <alignment/>
    </xf>
    <xf numFmtId="1" fontId="0" fillId="3" borderId="11" xfId="0" applyNumberFormat="1" applyFill="1" applyBorder="1" applyAlignment="1">
      <alignment/>
    </xf>
    <xf numFmtId="181" fontId="0" fillId="2" borderId="17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0" fontId="3" fillId="0" borderId="9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/>
    </xf>
    <xf numFmtId="3" fontId="0" fillId="4" borderId="11" xfId="0" applyNumberFormat="1" applyFill="1" applyBorder="1" applyAlignment="1" quotePrefix="1">
      <alignment horizontal="center"/>
    </xf>
    <xf numFmtId="3" fontId="0" fillId="4" borderId="15" xfId="0" applyNumberFormat="1" applyFill="1" applyBorder="1" applyAlignment="1" quotePrefix="1">
      <alignment horizontal="center"/>
    </xf>
    <xf numFmtId="0" fontId="3" fillId="3" borderId="18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15" xfId="0" applyNumberFormat="1" applyFont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181" fontId="0" fillId="2" borderId="15" xfId="0" applyNumberFormat="1" applyFill="1" applyBorder="1" applyAlignment="1">
      <alignment/>
    </xf>
    <xf numFmtId="0" fontId="0" fillId="4" borderId="10" xfId="0" applyFill="1" applyBorder="1" applyAlignment="1" quotePrefix="1">
      <alignment horizontal="center"/>
    </xf>
    <xf numFmtId="0" fontId="3" fillId="3" borderId="10" xfId="0" applyFont="1" applyFill="1" applyBorder="1" applyAlignment="1">
      <alignment/>
    </xf>
    <xf numFmtId="0" fontId="3" fillId="0" borderId="18" xfId="0" applyNumberFormat="1" applyFont="1" applyBorder="1" applyAlignment="1" quotePrefix="1">
      <alignment horizontal="center"/>
    </xf>
    <xf numFmtId="0" fontId="3" fillId="0" borderId="22" xfId="0" applyNumberFormat="1" applyFont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183" fontId="3" fillId="2" borderId="17" xfId="0" applyNumberFormat="1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4" borderId="10" xfId="0" applyFont="1" applyFill="1" applyBorder="1" applyAlignment="1" quotePrefix="1">
      <alignment horizontal="center"/>
    </xf>
    <xf numFmtId="3" fontId="3" fillId="4" borderId="11" xfId="0" applyNumberFormat="1" applyFont="1" applyFill="1" applyBorder="1" applyAlignment="1" quotePrefix="1">
      <alignment horizontal="center"/>
    </xf>
    <xf numFmtId="3" fontId="3" fillId="4" borderId="15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3" fontId="3" fillId="2" borderId="11" xfId="0" applyNumberFormat="1" applyFont="1" applyFill="1" applyBorder="1" applyAlignment="1">
      <alignment/>
    </xf>
    <xf numFmtId="183" fontId="3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81" fontId="3" fillId="3" borderId="15" xfId="0" applyNumberFormat="1" applyFont="1" applyFill="1" applyBorder="1" applyAlignment="1">
      <alignment/>
    </xf>
    <xf numFmtId="0" fontId="3" fillId="4" borderId="18" xfId="0" applyFont="1" applyFill="1" applyBorder="1" applyAlignment="1" quotePrefix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3" borderId="11" xfId="0" applyNumberFormat="1" applyFont="1" applyFill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24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83" fontId="3" fillId="2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3" fontId="3" fillId="0" borderId="16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3" borderId="26" xfId="0" applyFill="1" applyBorder="1" applyAlignment="1">
      <alignment/>
    </xf>
    <xf numFmtId="1" fontId="0" fillId="3" borderId="27" xfId="0" applyNumberFormat="1" applyFill="1" applyBorder="1" applyAlignment="1">
      <alignment/>
    </xf>
    <xf numFmtId="183" fontId="3" fillId="2" borderId="28" xfId="0" applyNumberFormat="1" applyFont="1" applyFill="1" applyBorder="1" applyAlignment="1">
      <alignment/>
    </xf>
    <xf numFmtId="181" fontId="0" fillId="2" borderId="28" xfId="0" applyNumberFormat="1" applyFill="1" applyBorder="1" applyAlignment="1">
      <alignment/>
    </xf>
    <xf numFmtId="0" fontId="3" fillId="3" borderId="11" xfId="0" applyFont="1" applyFill="1" applyBorder="1" applyAlignment="1" quotePrefix="1">
      <alignment horizontal="center"/>
    </xf>
    <xf numFmtId="0" fontId="3" fillId="3" borderId="11" xfId="0" applyFont="1" applyFill="1" applyBorder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 horizontal="center"/>
    </xf>
    <xf numFmtId="195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9" xfId="0" applyNumberFormat="1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June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SCI!$H$4:$H$28</c:f>
              <c:numCache>
                <c:ptCount val="25"/>
                <c:pt idx="0">
                  <c:v>10.593890673630733</c:v>
                </c:pt>
                <c:pt idx="1">
                  <c:v>9.95702425642034</c:v>
                </c:pt>
                <c:pt idx="2">
                  <c:v>8.00547071129707</c:v>
                </c:pt>
                <c:pt idx="3">
                  <c:v>9.181847426013741</c:v>
                </c:pt>
                <c:pt idx="4">
                  <c:v>9.86139044528909</c:v>
                </c:pt>
                <c:pt idx="5">
                  <c:v>7.3723259230037375</c:v>
                </c:pt>
                <c:pt idx="6">
                  <c:v>15.858643811082118</c:v>
                </c:pt>
                <c:pt idx="7">
                  <c:v>22.566740445770662</c:v>
                </c:pt>
                <c:pt idx="8">
                  <c:v>12.74362622543583</c:v>
                </c:pt>
                <c:pt idx="9">
                  <c:v>7.866883585339917</c:v>
                </c:pt>
                <c:pt idx="10">
                  <c:v>16.403637486357432</c:v>
                </c:pt>
                <c:pt idx="11">
                  <c:v>14.972818735891643</c:v>
                </c:pt>
                <c:pt idx="12">
                  <c:v>10.208457477233923</c:v>
                </c:pt>
                <c:pt idx="13">
                  <c:v>13.855190802202216</c:v>
                </c:pt>
                <c:pt idx="14">
                  <c:v>9.95799079754601</c:v>
                </c:pt>
                <c:pt idx="15">
                  <c:v>14.752079322294955</c:v>
                </c:pt>
                <c:pt idx="16">
                  <c:v>10.984788121816408</c:v>
                </c:pt>
                <c:pt idx="17">
                  <c:v>12.451550632911392</c:v>
                </c:pt>
                <c:pt idx="18">
                  <c:v>8.391558060010597</c:v>
                </c:pt>
                <c:pt idx="19">
                  <c:v>4.197149527479732</c:v>
                </c:pt>
                <c:pt idx="20">
                  <c:v>17.40709085226655</c:v>
                </c:pt>
                <c:pt idx="21">
                  <c:v>13.66915497753481</c:v>
                </c:pt>
                <c:pt idx="22">
                  <c:v>31.369026191930168</c:v>
                </c:pt>
                <c:pt idx="23">
                  <c:v>11.750152994165207</c:v>
                </c:pt>
                <c:pt idx="24">
                  <c:v>6.523873546769056</c:v>
                </c:pt>
              </c:numCache>
            </c:numRef>
          </c:val>
        </c:ser>
        <c:gapWidth val="60"/>
        <c:axId val="3269767"/>
        <c:axId val="29427904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SCI!$K$4:$K$28</c:f>
              <c:numCache>
                <c:ptCount val="25"/>
                <c:pt idx="0">
                  <c:v>0</c:v>
                </c:pt>
                <c:pt idx="1">
                  <c:v>181.2</c:v>
                </c:pt>
                <c:pt idx="2">
                  <c:v>50.3262</c:v>
                </c:pt>
                <c:pt idx="3">
                  <c:v>0</c:v>
                </c:pt>
                <c:pt idx="4">
                  <c:v>18085.695919280002</c:v>
                </c:pt>
                <c:pt idx="5">
                  <c:v>7958.993589999999</c:v>
                </c:pt>
                <c:pt idx="6">
                  <c:v>3418.8473500000005</c:v>
                </c:pt>
                <c:pt idx="7">
                  <c:v>5191.185029000001</c:v>
                </c:pt>
                <c:pt idx="8">
                  <c:v>5459.7011</c:v>
                </c:pt>
                <c:pt idx="9">
                  <c:v>5605.3115</c:v>
                </c:pt>
                <c:pt idx="10">
                  <c:v>5998.010100500001</c:v>
                </c:pt>
                <c:pt idx="11">
                  <c:v>0</c:v>
                </c:pt>
                <c:pt idx="12">
                  <c:v>3386.237285</c:v>
                </c:pt>
                <c:pt idx="13">
                  <c:v>2227.0665</c:v>
                </c:pt>
                <c:pt idx="14">
                  <c:v>170.967</c:v>
                </c:pt>
                <c:pt idx="15">
                  <c:v>0</c:v>
                </c:pt>
                <c:pt idx="16">
                  <c:v>556.3077</c:v>
                </c:pt>
                <c:pt idx="17">
                  <c:v>0</c:v>
                </c:pt>
                <c:pt idx="18">
                  <c:v>4025.3215999999998</c:v>
                </c:pt>
                <c:pt idx="19">
                  <c:v>0</c:v>
                </c:pt>
                <c:pt idx="20">
                  <c:v>490.153925</c:v>
                </c:pt>
                <c:pt idx="21">
                  <c:v>5848.1032940000005</c:v>
                </c:pt>
                <c:pt idx="22">
                  <c:v>0.17726011</c:v>
                </c:pt>
                <c:pt idx="23">
                  <c:v>0</c:v>
                </c:pt>
                <c:pt idx="24">
                  <c:v>9130.7195828</c:v>
                </c:pt>
              </c:numCache>
            </c:numRef>
          </c:val>
        </c:ser>
        <c:gapWidth val="250"/>
        <c:axId val="63524545"/>
        <c:axId val="34849994"/>
      </c:barChart>
      <c:catAx>
        <c:axId val="326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427904"/>
        <c:crosses val="autoZero"/>
        <c:auto val="0"/>
        <c:lblOffset val="100"/>
        <c:tickLblSkip val="1"/>
        <c:noMultiLvlLbl val="0"/>
      </c:catAx>
      <c:valAx>
        <c:axId val="294279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69767"/>
        <c:crossesAt val="1"/>
        <c:crossBetween val="between"/>
        <c:dispUnits/>
        <c:minorUnit val="1"/>
      </c:valAx>
      <c:catAx>
        <c:axId val="63524545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9994"/>
        <c:crosses val="autoZero"/>
        <c:auto val="0"/>
        <c:lblOffset val="100"/>
        <c:noMultiLvlLbl val="0"/>
      </c:catAx>
      <c:valAx>
        <c:axId val="3484999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7109375" style="35" customWidth="1"/>
    <col min="2" max="11" width="11.421875" style="0" customWidth="1"/>
    <col min="12" max="12" width="7.421875" style="0" customWidth="1"/>
    <col min="13" max="16384" width="11.421875" style="0" customWidth="1"/>
  </cols>
  <sheetData>
    <row r="1" spans="1:12" ht="18">
      <c r="A1" s="84" t="s">
        <v>0</v>
      </c>
      <c r="B1" s="1"/>
      <c r="C1" s="1"/>
      <c r="D1" s="1"/>
      <c r="E1" s="1"/>
      <c r="F1" s="1"/>
      <c r="G1" s="1"/>
      <c r="H1" s="1"/>
      <c r="I1" s="1"/>
      <c r="J1" s="2" t="s">
        <v>43</v>
      </c>
      <c r="K1" s="1"/>
      <c r="L1" s="1"/>
    </row>
    <row r="2" ht="13.5" thickBot="1"/>
    <row r="3" spans="1:12" ht="64.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3" t="s">
        <v>11</v>
      </c>
      <c r="L3" s="4" t="s">
        <v>1</v>
      </c>
    </row>
    <row r="4" spans="1:12" ht="12.75">
      <c r="A4" s="46" t="s">
        <v>12</v>
      </c>
      <c r="B4" s="14">
        <v>83859</v>
      </c>
      <c r="C4" s="15">
        <v>164</v>
      </c>
      <c r="D4" s="85">
        <v>888393.0779999997</v>
      </c>
      <c r="E4" s="43">
        <f>+D4/100</f>
        <v>8883.930779999997</v>
      </c>
      <c r="F4" s="18">
        <f aca="true" t="shared" si="0" ref="F4:F28">+D4-J4</f>
        <v>888393.0779999997</v>
      </c>
      <c r="G4" s="30">
        <f>+F4/100</f>
        <v>8883.930779999997</v>
      </c>
      <c r="H4" s="39">
        <f>+G4/B4*100</f>
        <v>10.593890673630733</v>
      </c>
      <c r="I4" s="58"/>
      <c r="J4" s="48"/>
      <c r="K4" s="49" t="s">
        <v>31</v>
      </c>
      <c r="L4" s="62" t="s">
        <v>12</v>
      </c>
    </row>
    <row r="5" spans="1:12" ht="12.75">
      <c r="A5" s="42" t="s">
        <v>13</v>
      </c>
      <c r="B5" s="16">
        <v>30528</v>
      </c>
      <c r="C5" s="17">
        <v>278</v>
      </c>
      <c r="D5" s="37">
        <v>322088.0365000001</v>
      </c>
      <c r="E5" s="40">
        <f>+D5/100</f>
        <v>3220.880365000001</v>
      </c>
      <c r="F5" s="18">
        <f t="shared" si="0"/>
        <v>303968.0365000001</v>
      </c>
      <c r="G5" s="30">
        <f aca="true" t="shared" si="1" ref="G5:G28">+F5/100</f>
        <v>3039.680365000001</v>
      </c>
      <c r="H5" s="39">
        <f aca="true" t="shared" si="2" ref="H5:H28">+G5/B5*100</f>
        <v>9.95702425642034</v>
      </c>
      <c r="I5" s="19">
        <v>1</v>
      </c>
      <c r="J5" s="20">
        <v>18120</v>
      </c>
      <c r="K5" s="32">
        <f>+J5/100</f>
        <v>181.2</v>
      </c>
      <c r="L5" s="44" t="s">
        <v>13</v>
      </c>
    </row>
    <row r="6" spans="1:12" ht="14.25">
      <c r="A6" s="60" t="s">
        <v>42</v>
      </c>
      <c r="B6" s="106">
        <v>5736</v>
      </c>
      <c r="C6" s="64">
        <v>26</v>
      </c>
      <c r="D6" s="81">
        <v>50952</v>
      </c>
      <c r="E6" s="65">
        <f>D6/100</f>
        <v>509.52</v>
      </c>
      <c r="F6" s="66">
        <f t="shared" si="0"/>
        <v>45919.38</v>
      </c>
      <c r="G6" s="67">
        <f>F6/100</f>
        <v>459.19379999999995</v>
      </c>
      <c r="H6" s="68">
        <f>+(F6/100)/B6*100</f>
        <v>8.00547071129707</v>
      </c>
      <c r="I6" s="59">
        <v>5</v>
      </c>
      <c r="J6" s="51">
        <v>5032.62</v>
      </c>
      <c r="K6" s="69">
        <f>J6/100</f>
        <v>50.3262</v>
      </c>
      <c r="L6" s="54" t="s">
        <v>29</v>
      </c>
    </row>
    <row r="7" spans="1:12" ht="12.75">
      <c r="A7" s="60" t="s">
        <v>30</v>
      </c>
      <c r="B7" s="47">
        <v>78866</v>
      </c>
      <c r="C7" s="90">
        <v>841</v>
      </c>
      <c r="D7" s="91">
        <v>724135.5790999997</v>
      </c>
      <c r="E7" s="82">
        <f>D7/100</f>
        <v>7241.355790999997</v>
      </c>
      <c r="F7" s="66">
        <f t="shared" si="0"/>
        <v>724135.5790999997</v>
      </c>
      <c r="G7" s="67">
        <f>F7/100</f>
        <v>7241.355790999997</v>
      </c>
      <c r="H7" s="68">
        <f>+(F7/100)/B7*100</f>
        <v>9.181847426013741</v>
      </c>
      <c r="I7" s="70"/>
      <c r="J7" s="71"/>
      <c r="K7" s="72" t="s">
        <v>31</v>
      </c>
      <c r="L7" s="94" t="s">
        <v>30</v>
      </c>
    </row>
    <row r="8" spans="1:12" ht="12.75">
      <c r="A8" s="42" t="s">
        <v>14</v>
      </c>
      <c r="B8" s="16">
        <v>357031</v>
      </c>
      <c r="C8" s="17">
        <v>4617</v>
      </c>
      <c r="D8" s="37">
        <v>5329391.684000009</v>
      </c>
      <c r="E8" s="40">
        <f>+D8/100</f>
        <v>53293.916840000085</v>
      </c>
      <c r="F8" s="18">
        <f t="shared" si="0"/>
        <v>3520822.0920720086</v>
      </c>
      <c r="G8" s="30">
        <f>+F8/100</f>
        <v>35208.22092072009</v>
      </c>
      <c r="H8" s="39">
        <f>+G8/B8*100</f>
        <v>9.86139044528909</v>
      </c>
      <c r="I8" s="19">
        <v>48</v>
      </c>
      <c r="J8" s="20">
        <v>1808569.591928</v>
      </c>
      <c r="K8" s="32">
        <f>+J8/100</f>
        <v>18085.695919280002</v>
      </c>
      <c r="L8" s="44" t="s">
        <v>14</v>
      </c>
    </row>
    <row r="9" spans="1:12" ht="12.75">
      <c r="A9" s="42" t="s">
        <v>15</v>
      </c>
      <c r="B9" s="16">
        <v>43093</v>
      </c>
      <c r="C9" s="17">
        <v>254</v>
      </c>
      <c r="D9" s="37">
        <v>1113595</v>
      </c>
      <c r="E9" s="40">
        <f aca="true" t="shared" si="3" ref="E9:E25">+D9/100</f>
        <v>11135.95</v>
      </c>
      <c r="F9" s="18">
        <f t="shared" si="0"/>
        <v>317695.64100000006</v>
      </c>
      <c r="G9" s="30">
        <f t="shared" si="1"/>
        <v>3176.9564100000007</v>
      </c>
      <c r="H9" s="39">
        <f t="shared" si="2"/>
        <v>7.3723259230037375</v>
      </c>
      <c r="I9" s="19">
        <v>118</v>
      </c>
      <c r="J9" s="20">
        <v>795899.3589999999</v>
      </c>
      <c r="K9" s="32">
        <f aca="true" t="shared" si="4" ref="K9:K28">+J9/100</f>
        <v>7958.993589999999</v>
      </c>
      <c r="L9" s="44" t="s">
        <v>15</v>
      </c>
    </row>
    <row r="10" spans="1:12" ht="12.75">
      <c r="A10" s="60" t="s">
        <v>32</v>
      </c>
      <c r="B10" s="47">
        <v>45226</v>
      </c>
      <c r="C10" s="55">
        <v>509</v>
      </c>
      <c r="D10" s="91">
        <v>1059107.76</v>
      </c>
      <c r="E10" s="65">
        <f>D10/100</f>
        <v>10591.0776</v>
      </c>
      <c r="F10" s="66">
        <f t="shared" si="0"/>
        <v>717223.0249999999</v>
      </c>
      <c r="G10" s="67">
        <f>F10/100</f>
        <v>7172.230249999999</v>
      </c>
      <c r="H10" s="68">
        <f>+(F10/100)/B10*100</f>
        <v>15.858643811082118</v>
      </c>
      <c r="I10" s="59">
        <v>34</v>
      </c>
      <c r="J10" s="93">
        <v>341884.73500000004</v>
      </c>
      <c r="K10" s="69">
        <f>J10/100</f>
        <v>3418.8473500000005</v>
      </c>
      <c r="L10" s="94" t="s">
        <v>32</v>
      </c>
    </row>
    <row r="11" spans="1:12" ht="12.75">
      <c r="A11" s="42" t="s">
        <v>16</v>
      </c>
      <c r="B11" s="16">
        <v>504782</v>
      </c>
      <c r="C11" s="17">
        <v>1380</v>
      </c>
      <c r="D11" s="37">
        <v>11910402.878597006</v>
      </c>
      <c r="E11" s="40">
        <f t="shared" si="3"/>
        <v>119104.02878597006</v>
      </c>
      <c r="F11" s="18">
        <f t="shared" si="0"/>
        <v>11391284.375697006</v>
      </c>
      <c r="G11" s="30">
        <f t="shared" si="1"/>
        <v>113912.84375697006</v>
      </c>
      <c r="H11" s="39">
        <f t="shared" si="2"/>
        <v>22.566740445770662</v>
      </c>
      <c r="I11" s="19">
        <v>88</v>
      </c>
      <c r="J11" s="20">
        <v>519118.5029000001</v>
      </c>
      <c r="K11" s="32">
        <f t="shared" si="4"/>
        <v>5191.185029000001</v>
      </c>
      <c r="L11" s="44" t="s">
        <v>16</v>
      </c>
    </row>
    <row r="12" spans="1:12" ht="12.75">
      <c r="A12" s="42" t="s">
        <v>17</v>
      </c>
      <c r="B12" s="21">
        <v>338145</v>
      </c>
      <c r="C12" s="17">
        <v>1715</v>
      </c>
      <c r="D12" s="37">
        <v>4855163.6</v>
      </c>
      <c r="E12" s="40">
        <f t="shared" si="3"/>
        <v>48551.636</v>
      </c>
      <c r="F12" s="18">
        <f t="shared" si="0"/>
        <v>4309193.489999999</v>
      </c>
      <c r="G12" s="30">
        <f t="shared" si="1"/>
        <v>43091.93489999999</v>
      </c>
      <c r="H12" s="39">
        <f t="shared" si="2"/>
        <v>12.74362622543583</v>
      </c>
      <c r="I12" s="19">
        <v>98</v>
      </c>
      <c r="J12" s="20">
        <v>545970.11</v>
      </c>
      <c r="K12" s="32">
        <f t="shared" si="4"/>
        <v>5459.7011</v>
      </c>
      <c r="L12" s="44" t="s">
        <v>17</v>
      </c>
    </row>
    <row r="13" spans="1:12" ht="12.75">
      <c r="A13" s="42" t="s">
        <v>18</v>
      </c>
      <c r="B13" s="16">
        <v>549192</v>
      </c>
      <c r="C13" s="17">
        <v>1304</v>
      </c>
      <c r="D13" s="89">
        <v>4880960.68</v>
      </c>
      <c r="E13" s="40">
        <f t="shared" si="3"/>
        <v>48809.606799999994</v>
      </c>
      <c r="F13" s="18">
        <f t="shared" si="0"/>
        <v>4320429.529999999</v>
      </c>
      <c r="G13" s="30">
        <f t="shared" si="1"/>
        <v>43204.29529999999</v>
      </c>
      <c r="H13" s="39">
        <f t="shared" si="2"/>
        <v>7.866883585339917</v>
      </c>
      <c r="I13" s="19">
        <v>90</v>
      </c>
      <c r="J13" s="92">
        <v>560531.15</v>
      </c>
      <c r="K13" s="32">
        <f t="shared" si="4"/>
        <v>5605.3115</v>
      </c>
      <c r="L13" s="44" t="s">
        <v>18</v>
      </c>
    </row>
    <row r="14" spans="1:12" ht="12.75">
      <c r="A14" s="42" t="s">
        <v>19</v>
      </c>
      <c r="B14" s="16">
        <v>131940</v>
      </c>
      <c r="C14" s="17">
        <v>239</v>
      </c>
      <c r="D14" s="37">
        <v>2764096.94</v>
      </c>
      <c r="E14" s="40">
        <f t="shared" si="3"/>
        <v>27640.969399999998</v>
      </c>
      <c r="F14" s="18">
        <f t="shared" si="0"/>
        <v>2164295.92995</v>
      </c>
      <c r="G14" s="30">
        <f t="shared" si="1"/>
        <v>21642.9592995</v>
      </c>
      <c r="H14" s="39">
        <f t="shared" si="2"/>
        <v>16.403637486357432</v>
      </c>
      <c r="I14" s="19">
        <v>102</v>
      </c>
      <c r="J14" s="20">
        <v>599801.01005</v>
      </c>
      <c r="K14" s="32">
        <f t="shared" si="4"/>
        <v>5998.010100500001</v>
      </c>
      <c r="L14" s="44" t="s">
        <v>19</v>
      </c>
    </row>
    <row r="15" spans="1:12" ht="12.75">
      <c r="A15" s="60" t="s">
        <v>33</v>
      </c>
      <c r="B15" s="47">
        <v>93030</v>
      </c>
      <c r="C15" s="73">
        <v>467</v>
      </c>
      <c r="D15" s="81">
        <v>1392921.3269999996</v>
      </c>
      <c r="E15" s="65">
        <f>D15/100</f>
        <v>13929.213269999997</v>
      </c>
      <c r="F15" s="66">
        <f t="shared" si="0"/>
        <v>1392921.3269999996</v>
      </c>
      <c r="G15" s="67">
        <f>F15/100</f>
        <v>13929.213269999997</v>
      </c>
      <c r="H15" s="68">
        <f>+(F15/100)/B15*100</f>
        <v>14.972818735891643</v>
      </c>
      <c r="I15" s="70"/>
      <c r="J15" s="71"/>
      <c r="K15" s="72" t="s">
        <v>31</v>
      </c>
      <c r="L15" s="94" t="s">
        <v>33</v>
      </c>
    </row>
    <row r="16" spans="1:12" ht="12.75">
      <c r="A16" s="42" t="s">
        <v>20</v>
      </c>
      <c r="B16" s="16">
        <v>70280</v>
      </c>
      <c r="C16" s="17">
        <v>413</v>
      </c>
      <c r="D16" s="37">
        <v>1056074.12</v>
      </c>
      <c r="E16" s="40">
        <f t="shared" si="3"/>
        <v>10560.7412</v>
      </c>
      <c r="F16" s="18">
        <f t="shared" si="0"/>
        <v>717450.3915000001</v>
      </c>
      <c r="G16" s="30">
        <f t="shared" si="1"/>
        <v>7174.503915000001</v>
      </c>
      <c r="H16" s="39">
        <f t="shared" si="2"/>
        <v>10.208457477233923</v>
      </c>
      <c r="I16" s="19">
        <v>92</v>
      </c>
      <c r="J16" s="20">
        <v>338623.7285</v>
      </c>
      <c r="K16" s="32">
        <f t="shared" si="4"/>
        <v>3386.237285</v>
      </c>
      <c r="L16" s="44" t="s">
        <v>20</v>
      </c>
    </row>
    <row r="17" spans="1:12" ht="12.75">
      <c r="A17" s="42" t="s">
        <v>21</v>
      </c>
      <c r="B17" s="16">
        <v>301333</v>
      </c>
      <c r="C17" s="17">
        <v>2255</v>
      </c>
      <c r="D17" s="37">
        <v>4397732.86</v>
      </c>
      <c r="E17" s="40">
        <f t="shared" si="3"/>
        <v>43977.3286</v>
      </c>
      <c r="F17" s="18">
        <f t="shared" si="0"/>
        <v>4175026.2100000004</v>
      </c>
      <c r="G17" s="30">
        <f t="shared" si="1"/>
        <v>41750.26210000001</v>
      </c>
      <c r="H17" s="39">
        <f t="shared" si="2"/>
        <v>13.855190802202216</v>
      </c>
      <c r="I17" s="19">
        <v>162</v>
      </c>
      <c r="J17" s="20">
        <v>222706.65</v>
      </c>
      <c r="K17" s="32">
        <f t="shared" si="4"/>
        <v>2227.0665</v>
      </c>
      <c r="L17" s="44" t="s">
        <v>21</v>
      </c>
    </row>
    <row r="18" spans="1:12" ht="12.75">
      <c r="A18" s="61" t="s">
        <v>34</v>
      </c>
      <c r="B18" s="47">
        <v>65200</v>
      </c>
      <c r="C18" s="73">
        <v>267</v>
      </c>
      <c r="D18" s="81">
        <v>666357.7</v>
      </c>
      <c r="E18" s="65">
        <f>D18/100</f>
        <v>6663.576999999999</v>
      </c>
      <c r="F18" s="66">
        <f t="shared" si="0"/>
        <v>649261</v>
      </c>
      <c r="G18" s="74">
        <f>F18/100</f>
        <v>6492.61</v>
      </c>
      <c r="H18" s="75">
        <f>+(F18/100)/B18*100</f>
        <v>9.95799079754601</v>
      </c>
      <c r="I18" s="59">
        <v>2</v>
      </c>
      <c r="J18" s="51">
        <v>17096.7</v>
      </c>
      <c r="K18" s="69">
        <f>J18/100</f>
        <v>170.967</v>
      </c>
      <c r="L18" s="95" t="s">
        <v>34</v>
      </c>
    </row>
    <row r="19" spans="1:12" ht="12.75">
      <c r="A19" s="53" t="s">
        <v>22</v>
      </c>
      <c r="B19" s="16">
        <v>2597</v>
      </c>
      <c r="C19" s="36">
        <v>47</v>
      </c>
      <c r="D19" s="37">
        <v>38311.15</v>
      </c>
      <c r="E19" s="40">
        <f t="shared" si="3"/>
        <v>383.11150000000004</v>
      </c>
      <c r="F19" s="18">
        <f t="shared" si="0"/>
        <v>38311.15</v>
      </c>
      <c r="G19" s="31">
        <f t="shared" si="1"/>
        <v>383.11150000000004</v>
      </c>
      <c r="H19" s="57">
        <f t="shared" si="2"/>
        <v>14.752079322294955</v>
      </c>
      <c r="I19" s="58"/>
      <c r="J19" s="48"/>
      <c r="K19" s="49" t="s">
        <v>31</v>
      </c>
      <c r="L19" s="44" t="s">
        <v>22</v>
      </c>
    </row>
    <row r="20" spans="1:12" ht="12.75">
      <c r="A20" s="52" t="s">
        <v>35</v>
      </c>
      <c r="B20" s="47">
        <v>64589</v>
      </c>
      <c r="C20" s="76">
        <v>331</v>
      </c>
      <c r="D20" s="81">
        <v>765127.25</v>
      </c>
      <c r="E20" s="65">
        <f>D20/100</f>
        <v>7651.2725</v>
      </c>
      <c r="F20" s="66">
        <f t="shared" si="0"/>
        <v>709496.48</v>
      </c>
      <c r="G20" s="74">
        <f>F20/100</f>
        <v>7094.9648</v>
      </c>
      <c r="H20" s="75">
        <f>+(F20/100)/B20*100</f>
        <v>10.984788121816408</v>
      </c>
      <c r="I20" s="50">
        <v>6</v>
      </c>
      <c r="J20" s="51">
        <v>55630.77</v>
      </c>
      <c r="K20" s="69">
        <f>J20/100</f>
        <v>556.3077</v>
      </c>
      <c r="L20" s="94" t="s">
        <v>35</v>
      </c>
    </row>
    <row r="21" spans="1:12" ht="12.75">
      <c r="A21" s="52" t="s">
        <v>36</v>
      </c>
      <c r="B21" s="47">
        <v>316</v>
      </c>
      <c r="C21" s="79">
        <v>23</v>
      </c>
      <c r="D21" s="86">
        <v>3934.69</v>
      </c>
      <c r="E21" s="65">
        <f>D21/100</f>
        <v>39.3469</v>
      </c>
      <c r="F21" s="66">
        <f t="shared" si="0"/>
        <v>3934.69</v>
      </c>
      <c r="G21" s="74">
        <f>F21/100</f>
        <v>39.3469</v>
      </c>
      <c r="H21" s="98">
        <f>+(F21/100)/B21*100</f>
        <v>12.451550632911392</v>
      </c>
      <c r="I21" s="100"/>
      <c r="J21" s="80"/>
      <c r="K21" s="69">
        <f>J21/100</f>
        <v>0</v>
      </c>
      <c r="L21" s="54" t="s">
        <v>36</v>
      </c>
    </row>
    <row r="22" spans="1:12" ht="12.75">
      <c r="A22" s="53" t="s">
        <v>23</v>
      </c>
      <c r="B22" s="16">
        <v>41526</v>
      </c>
      <c r="C22" s="17">
        <v>141</v>
      </c>
      <c r="D22">
        <v>751000</v>
      </c>
      <c r="E22" s="40">
        <f t="shared" si="3"/>
        <v>7510</v>
      </c>
      <c r="F22" s="18">
        <f t="shared" si="0"/>
        <v>348467.84</v>
      </c>
      <c r="G22" s="31">
        <f t="shared" si="1"/>
        <v>3484.6784000000002</v>
      </c>
      <c r="H22" s="99">
        <f t="shared" si="2"/>
        <v>8.391558060010597</v>
      </c>
      <c r="I22" s="83">
        <v>9</v>
      </c>
      <c r="J22" s="38">
        <v>402532.16</v>
      </c>
      <c r="K22" s="32">
        <f t="shared" si="4"/>
        <v>4025.3215999999998</v>
      </c>
      <c r="L22" s="44" t="s">
        <v>23</v>
      </c>
    </row>
    <row r="23" spans="1:12" ht="12.75">
      <c r="A23" s="52" t="s">
        <v>37</v>
      </c>
      <c r="B23" s="47">
        <v>312685</v>
      </c>
      <c r="C23" s="73">
        <v>192</v>
      </c>
      <c r="D23" s="81">
        <v>1312385.7</v>
      </c>
      <c r="E23" s="65">
        <f>D23/100</f>
        <v>13123.857</v>
      </c>
      <c r="F23" s="66">
        <f t="shared" si="0"/>
        <v>1312385.7</v>
      </c>
      <c r="G23" s="74">
        <f>F23/100</f>
        <v>13123.857</v>
      </c>
      <c r="H23" s="98">
        <f>+(F23/100)/B23*100</f>
        <v>4.197149527479732</v>
      </c>
      <c r="I23" s="101"/>
      <c r="J23" s="51"/>
      <c r="K23" s="69">
        <f>J23/100</f>
        <v>0</v>
      </c>
      <c r="L23" s="54" t="s">
        <v>37</v>
      </c>
    </row>
    <row r="24" spans="1:12" ht="12.75">
      <c r="A24" s="53" t="s">
        <v>24</v>
      </c>
      <c r="B24" s="16">
        <v>91990</v>
      </c>
      <c r="C24" s="17">
        <v>94</v>
      </c>
      <c r="D24" s="37">
        <v>1650293.68</v>
      </c>
      <c r="E24" s="40">
        <f t="shared" si="3"/>
        <v>16502.9368</v>
      </c>
      <c r="F24" s="18">
        <f t="shared" si="0"/>
        <v>1601278.2874999999</v>
      </c>
      <c r="G24" s="31">
        <f t="shared" si="1"/>
        <v>16012.782874999999</v>
      </c>
      <c r="H24" s="99">
        <f t="shared" si="2"/>
        <v>17.40709085226655</v>
      </c>
      <c r="I24" s="83">
        <v>23</v>
      </c>
      <c r="J24" s="38">
        <v>49015.3925</v>
      </c>
      <c r="K24" s="32">
        <f t="shared" si="4"/>
        <v>490.153925</v>
      </c>
      <c r="L24" s="44" t="s">
        <v>24</v>
      </c>
    </row>
    <row r="25" spans="1:12" ht="12.75">
      <c r="A25" s="53" t="s">
        <v>25</v>
      </c>
      <c r="B25" s="16">
        <v>414864</v>
      </c>
      <c r="C25" s="17">
        <v>3981</v>
      </c>
      <c r="D25" s="37">
        <v>6255650.6400000015</v>
      </c>
      <c r="E25" s="40">
        <f t="shared" si="3"/>
        <v>62556.50640000001</v>
      </c>
      <c r="F25" s="18">
        <f t="shared" si="0"/>
        <v>5670840.310600001</v>
      </c>
      <c r="G25" s="31">
        <f t="shared" si="1"/>
        <v>56708.40310600001</v>
      </c>
      <c r="H25" s="99">
        <f t="shared" si="2"/>
        <v>13.66915497753481</v>
      </c>
      <c r="I25" s="83">
        <v>327</v>
      </c>
      <c r="J25" s="38">
        <v>584810.3294</v>
      </c>
      <c r="K25" s="32">
        <f t="shared" si="4"/>
        <v>5848.1032940000005</v>
      </c>
      <c r="L25" s="44" t="s">
        <v>25</v>
      </c>
    </row>
    <row r="26" spans="1:12" ht="12.75">
      <c r="A26" s="52" t="s">
        <v>38</v>
      </c>
      <c r="B26" s="47">
        <v>20273</v>
      </c>
      <c r="C26" s="73">
        <v>259</v>
      </c>
      <c r="D26" s="81">
        <v>635961.9940000003</v>
      </c>
      <c r="E26" s="65">
        <f>D26/100</f>
        <v>6359.619940000003</v>
      </c>
      <c r="F26" s="66">
        <f t="shared" si="0"/>
        <v>635944.2679890003</v>
      </c>
      <c r="G26" s="74">
        <f>F26/100</f>
        <v>6359.442679890003</v>
      </c>
      <c r="H26" s="98">
        <f>+(F26/100)/B26*100</f>
        <v>31.369026191930168</v>
      </c>
      <c r="I26" s="101">
        <v>3</v>
      </c>
      <c r="J26" s="51">
        <v>17.726011</v>
      </c>
      <c r="K26" s="77">
        <f>J26/100</f>
        <v>0.17726011</v>
      </c>
      <c r="L26" s="54" t="s">
        <v>38</v>
      </c>
    </row>
    <row r="27" spans="1:12" ht="12.75">
      <c r="A27" s="52" t="s">
        <v>39</v>
      </c>
      <c r="B27" s="47">
        <v>48845</v>
      </c>
      <c r="C27" s="73">
        <v>382</v>
      </c>
      <c r="D27" s="81">
        <v>573936.2229999995</v>
      </c>
      <c r="E27" s="65">
        <f>D27/100</f>
        <v>5739.362229999995</v>
      </c>
      <c r="F27" s="66">
        <f t="shared" si="0"/>
        <v>573936.2229999995</v>
      </c>
      <c r="G27" s="74">
        <f>F27/100</f>
        <v>5739.362229999995</v>
      </c>
      <c r="H27" s="75">
        <f>+(F27/100)/B27*100</f>
        <v>11.750152994165207</v>
      </c>
      <c r="I27" s="78"/>
      <c r="J27" s="71"/>
      <c r="K27" s="72" t="s">
        <v>31</v>
      </c>
      <c r="L27" s="54" t="s">
        <v>39</v>
      </c>
    </row>
    <row r="28" spans="1:12" ht="13.5" thickBot="1">
      <c r="A28" s="56" t="s">
        <v>26</v>
      </c>
      <c r="B28" s="22">
        <v>244820</v>
      </c>
      <c r="C28" s="23">
        <v>610</v>
      </c>
      <c r="D28" s="89">
        <v>2510246.68</v>
      </c>
      <c r="E28" s="40">
        <f>+D28/100</f>
        <v>25102.466800000002</v>
      </c>
      <c r="F28" s="18">
        <f t="shared" si="0"/>
        <v>1597174.7217200003</v>
      </c>
      <c r="G28" s="31">
        <f t="shared" si="1"/>
        <v>15971.747217200003</v>
      </c>
      <c r="H28" s="57">
        <f t="shared" si="2"/>
        <v>6.523873546769056</v>
      </c>
      <c r="I28" s="96">
        <v>41</v>
      </c>
      <c r="J28" s="97">
        <v>913071.95828</v>
      </c>
      <c r="K28" s="32">
        <f t="shared" si="4"/>
        <v>9130.7195828</v>
      </c>
      <c r="L28" s="63" t="s">
        <v>26</v>
      </c>
    </row>
    <row r="29" spans="1:12" ht="13.5" thickBot="1">
      <c r="A29" s="24" t="s">
        <v>27</v>
      </c>
      <c r="B29" s="25">
        <f>SUM(B4:B28)</f>
        <v>3940746</v>
      </c>
      <c r="C29" s="26">
        <f>SUM(C4:C28)</f>
        <v>20789</v>
      </c>
      <c r="D29" s="26">
        <f>SUM(D4:D28)</f>
        <v>55908221.25019701</v>
      </c>
      <c r="E29" s="33">
        <f>+D29/100</f>
        <v>559082.2125019701</v>
      </c>
      <c r="F29" s="27">
        <f>+D29-J29</f>
        <v>48129788.75662801</v>
      </c>
      <c r="G29" s="45">
        <f>F29/100</f>
        <v>481297.8875662801</v>
      </c>
      <c r="H29" s="87">
        <f>+(F29/100)/B29*100</f>
        <v>12.213369944834811</v>
      </c>
      <c r="I29" s="28">
        <f>SUM(I4:I28)</f>
        <v>1249</v>
      </c>
      <c r="J29" s="28">
        <f>SUM(J4:J28)</f>
        <v>7778432.493569</v>
      </c>
      <c r="K29" s="34">
        <f>+J29/100</f>
        <v>77784.32493568999</v>
      </c>
      <c r="L29" s="29" t="s">
        <v>27</v>
      </c>
    </row>
    <row r="30" ht="12.75">
      <c r="K30" s="41"/>
    </row>
    <row r="31" ht="12.75">
      <c r="A31" s="88" t="s">
        <v>28</v>
      </c>
    </row>
    <row r="32" spans="1:10" ht="12.75">
      <c r="A32" t="s">
        <v>40</v>
      </c>
      <c r="B32" s="102"/>
      <c r="C32" s="103"/>
      <c r="D32" s="102"/>
      <c r="E32" s="102"/>
      <c r="F32" s="102"/>
      <c r="G32" s="102"/>
      <c r="H32" s="35"/>
      <c r="I32" s="104"/>
      <c r="J32" s="102"/>
    </row>
    <row r="33" spans="1:10" ht="12.75">
      <c r="A33" s="105" t="s">
        <v>41</v>
      </c>
      <c r="B33" s="102"/>
      <c r="C33" s="103"/>
      <c r="D33" s="102"/>
      <c r="E33" s="102"/>
      <c r="F33" s="102"/>
      <c r="G33" s="102"/>
      <c r="H33" s="35"/>
      <c r="I33" s="104"/>
      <c r="J33" s="102"/>
    </row>
  </sheetData>
  <printOptions/>
  <pageMargins left="0.74" right="0.25" top="0.69" bottom="0.3" header="0.17" footer="0.25"/>
  <pageSetup horizontalDpi="600" verticalDpi="600" orientation="landscape" paperSize="9" r:id="rId1"/>
  <ignoredErrors>
    <ignoredError sqref="F10:H27 E19:E27 K10:K27 E28 F28:H28 E10:E18 F4:H7 F9:H9 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2006-05-17T13:11:28Z</cp:lastPrinted>
  <dcterms:created xsi:type="dcterms:W3CDTF">2004-06-30T13:52:48Z</dcterms:created>
  <dcterms:modified xsi:type="dcterms:W3CDTF">2010-11-26T09:14:30Z</dcterms:modified>
  <cp:category/>
  <cp:version/>
  <cp:contentType/>
  <cp:contentStatus/>
</cp:coreProperties>
</file>