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8070" activeTab="5"/>
  </bookViews>
  <sheets>
    <sheet name="NOx" sheetId="2" r:id="rId1"/>
    <sheet name="NMVOC" sheetId="1" r:id="rId2"/>
    <sheet name="SOx" sheetId="3" r:id="rId3"/>
    <sheet name="PM2.5" sheetId="4" r:id="rId4"/>
    <sheet name="CO" sheetId="5" r:id="rId5"/>
    <sheet name="PM10" sheetId="8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C15" i="8" l="1"/>
  <c r="C14" i="8"/>
  <c r="C13" i="8"/>
  <c r="C12" i="8"/>
  <c r="C11" i="8"/>
  <c r="C10" i="8"/>
  <c r="C7" i="8"/>
  <c r="C6" i="8"/>
  <c r="C5" i="8" s="1"/>
  <c r="C9" i="8" l="1"/>
  <c r="C8" i="8" s="1"/>
  <c r="C6" i="2" l="1"/>
  <c r="D12" i="5"/>
  <c r="D11" i="5"/>
  <c r="D10" i="5"/>
  <c r="D9" i="5"/>
  <c r="D8" i="5"/>
  <c r="D7" i="5"/>
  <c r="D6" i="5"/>
  <c r="C6" i="5"/>
  <c r="C5" i="5"/>
  <c r="D12" i="4"/>
  <c r="D11" i="4"/>
  <c r="D10" i="4"/>
  <c r="D9" i="4"/>
  <c r="D8" i="4"/>
  <c r="D7" i="4"/>
  <c r="D6" i="4"/>
  <c r="D12" i="3"/>
  <c r="D11" i="3"/>
  <c r="D10" i="3"/>
  <c r="D9" i="3"/>
  <c r="D8" i="3"/>
  <c r="D7" i="3"/>
  <c r="D6" i="3"/>
  <c r="D12" i="1"/>
  <c r="D11" i="1"/>
  <c r="D10" i="1"/>
  <c r="D9" i="1"/>
  <c r="D8" i="1"/>
  <c r="D7" i="1"/>
  <c r="D6" i="1"/>
  <c r="D6" i="2"/>
  <c r="D7" i="2"/>
  <c r="D9" i="2"/>
  <c r="D10" i="2"/>
  <c r="D11" i="2"/>
  <c r="D12" i="2"/>
  <c r="D8" i="2"/>
  <c r="C6" i="4"/>
  <c r="C5" i="4"/>
  <c r="C6" i="3" l="1"/>
  <c r="C5" i="3"/>
  <c r="C6" i="1"/>
  <c r="C5" i="1"/>
  <c r="C5" i="2"/>
</calcChain>
</file>

<file path=xl/comments1.xml><?xml version="1.0" encoding="utf-8"?>
<comments xmlns="http://schemas.openxmlformats.org/spreadsheetml/2006/main">
  <authors>
    <author>Martin Adams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Martin Adams:</t>
        </r>
        <r>
          <rPr>
            <sz val="9"/>
            <color indexed="81"/>
            <rFont val="Tahoma"/>
            <family val="2"/>
          </rPr>
          <t xml:space="preserve">
NTOT + memo items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Martin Adams:</t>
        </r>
        <r>
          <rPr>
            <sz val="9"/>
            <color indexed="81"/>
            <rFont val="Tahoma"/>
            <family val="2"/>
          </rPr>
          <t xml:space="preserve">
evaporation, tyre and break-wear, road abrasion
</t>
        </r>
      </text>
    </comment>
  </commentList>
</comments>
</file>

<file path=xl/sharedStrings.xml><?xml version="1.0" encoding="utf-8"?>
<sst xmlns="http://schemas.openxmlformats.org/spreadsheetml/2006/main" count="61" uniqueCount="21">
  <si>
    <t>CO</t>
  </si>
  <si>
    <t>NOX</t>
  </si>
  <si>
    <t>NMVOC</t>
  </si>
  <si>
    <t>Sox</t>
  </si>
  <si>
    <t>PM2.5</t>
  </si>
  <si>
    <t>Non-transport sectors</t>
  </si>
  <si>
    <t>Road transport exhaust</t>
  </si>
  <si>
    <t>Road transport non-exhaust</t>
  </si>
  <si>
    <t>Railways</t>
  </si>
  <si>
    <t>Domestic shipping</t>
  </si>
  <si>
    <t>International shipping</t>
  </si>
  <si>
    <t>Domestic aviation</t>
  </si>
  <si>
    <t>International aviation</t>
  </si>
  <si>
    <t>PM10</t>
  </si>
  <si>
    <t>TOTAL incl memo items</t>
  </si>
  <si>
    <t>NTOT National total for the entire territory</t>
  </si>
  <si>
    <t>Road transport</t>
  </si>
  <si>
    <t>chk</t>
  </si>
  <si>
    <t>total</t>
  </si>
  <si>
    <t>exhaust</t>
  </si>
  <si>
    <t>non-exhaust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</si>
</sst>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ont="0" applyFill="0" applyBorder="0" applyProtection="0">
      <alignment vertical="center"/>
    </xf>
    <xf numFmtId="9" fontId="1" fillId="0" borderId="0" applyFont="0" applyFill="0" applyBorder="0" applyAlignment="0" applyProtection="0"/>
  </cellStyleXfs>
  <cellXfs count="11">
    <xf numFmtId="0" fontId="0" fillId="0" borderId="0" xfId="0">
      <alignment vertical="center"/>
    </xf>
    <xf numFmtId="0" fontId="0" fillId="0" borderId="0" xfId="0" applyAlignment="1">
      <alignment vertical="center"/>
    </xf>
    <xf numFmtId="164" fontId="0" fillId="0" borderId="0" xfId="0" applyNumberFormat="1">
      <alignment vertical="center"/>
    </xf>
    <xf numFmtId="10" fontId="0" fillId="0" borderId="0" xfId="1" applyNumberFormat="1" applyFont="1" applyAlignment="1">
      <alignment vertical="center"/>
    </xf>
    <xf numFmtId="164" fontId="0" fillId="0" borderId="0" xfId="0" applyNumberFormat="1" applyFill="1">
      <alignment vertical="center"/>
    </xf>
    <xf numFmtId="2" fontId="0" fillId="0" borderId="0" xfId="0" applyNumberFormat="1">
      <alignment vertical="center"/>
    </xf>
    <xf numFmtId="9" fontId="0" fillId="2" borderId="0" xfId="1" applyFont="1" applyFill="1" applyAlignment="1">
      <alignment vertical="center"/>
    </xf>
    <xf numFmtId="9" fontId="0" fillId="3" borderId="0" xfId="1" applyFont="1" applyFill="1" applyAlignment="1">
      <alignment vertical="center"/>
    </xf>
    <xf numFmtId="0" fontId="2" fillId="0" borderId="0" xfId="0" applyFont="1">
      <alignment vertical="center"/>
    </xf>
    <xf numFmtId="164" fontId="0" fillId="2" borderId="0" xfId="0" applyNumberFormat="1" applyFill="1">
      <alignment vertical="center"/>
    </xf>
    <xf numFmtId="164" fontId="0" fillId="4" borderId="0" xfId="0" applyNumberFormat="1" applyFill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NO</a:t>
            </a:r>
            <a:r>
              <a:rPr lang="en-GB" baseline="-25000"/>
              <a:t>x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580702854621047E-4"/>
          <c:y val="0"/>
          <c:w val="0.70809541727638015"/>
          <c:h val="1"/>
        </c:manualLayout>
      </c:layout>
      <c:ofPieChart>
        <c:ofPieType val="bar"/>
        <c:varyColors val="1"/>
        <c:ser>
          <c:idx val="0"/>
          <c:order val="0"/>
          <c:explosion val="2"/>
          <c:dPt>
            <c:idx val="0"/>
            <c:bubble3D val="0"/>
            <c:spPr>
              <a:gradFill>
                <a:gsLst>
                  <a:gs pos="0">
                    <a:schemeClr val="bg1">
                      <a:lumMod val="65000"/>
                    </a:schemeClr>
                  </a:gs>
                  <a:gs pos="100000">
                    <a:schemeClr val="bg1">
                      <a:lumMod val="95000"/>
                    </a:schemeClr>
                  </a:gs>
                  <a:gs pos="100000">
                    <a:schemeClr val="bg1">
                      <a:lumMod val="65000"/>
                    </a:schemeClr>
                  </a:gs>
                  <a:gs pos="100000">
                    <a:schemeClr val="bg1"/>
                  </a:gs>
                </a:gsLst>
              </a:gradFill>
            </c:spPr>
          </c:dPt>
          <c:dLbls>
            <c:dLbl>
              <c:idx val="1"/>
              <c:layout>
                <c:manualLayout>
                  <c:x val="-0.16755162241887905"/>
                  <c:y val="-6.246948771330931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1.887905604719764E-2"/>
                  <c:y val="-2.34260578924909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Railways 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359882005899705E-3"/>
                  <c:y val="2.73304008745728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Domestic shipping 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5339233038348082"/>
                  <c:y val="-3.9043429820817608E-3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International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</a:t>
                    </a:r>
                    <a:r>
                      <a:rPr lang="en-US">
                        <a:solidFill>
                          <a:schemeClr val="bg1"/>
                        </a:solidFill>
                      </a:rPr>
                      <a:t>shipping
15%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7.0796460176991149E-3"/>
                  <c:y val="-3.904342982081832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4867256637168141"/>
                  <c:y val="5.07564587670638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7683097577404594"/>
                  <c:y val="2.88629323521852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Transport
58%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NOx!$A$5:$A$12</c:f>
              <c:strCache>
                <c:ptCount val="8"/>
                <c:pt idx="0">
                  <c:v>Non-transport sectors</c:v>
                </c:pt>
                <c:pt idx="1">
                  <c:v>Road transport exhaust</c:v>
                </c:pt>
                <c:pt idx="2">
                  <c:v>Road transport non-exhaust</c:v>
                </c:pt>
                <c:pt idx="3">
                  <c:v>Railways</c:v>
                </c:pt>
                <c:pt idx="4">
                  <c:v>Domestic shipping</c:v>
                </c:pt>
                <c:pt idx="5">
                  <c:v>International shipping</c:v>
                </c:pt>
                <c:pt idx="6">
                  <c:v>Domestic aviation</c:v>
                </c:pt>
                <c:pt idx="7">
                  <c:v>International aviation</c:v>
                </c:pt>
              </c:strCache>
            </c:strRef>
          </c:cat>
          <c:val>
            <c:numRef>
              <c:f>NOx!$B$5:$B$12</c:f>
              <c:numCache>
                <c:formatCode>0.0</c:formatCode>
                <c:ptCount val="8"/>
                <c:pt idx="0">
                  <c:v>5528.0087780570002</c:v>
                </c:pt>
                <c:pt idx="1">
                  <c:v>4268.2837212029999</c:v>
                </c:pt>
                <c:pt idx="2">
                  <c:v>0</c:v>
                </c:pt>
                <c:pt idx="3">
                  <c:v>113.310754854</c:v>
                </c:pt>
                <c:pt idx="4">
                  <c:v>518.25461600699998</c:v>
                </c:pt>
                <c:pt idx="5">
                  <c:v>1959.818426645</c:v>
                </c:pt>
                <c:pt idx="6">
                  <c:v>87.383002652000002</c:v>
                </c:pt>
                <c:pt idx="7">
                  <c:v>493.87019789499999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7"/>
        <c:secondPieSize val="66"/>
        <c:serLines/>
      </c:ofPieChart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NMVOC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555704093864329E-3"/>
          <c:y val="8.1473688239779452E-3"/>
          <c:w val="0.69157624323508227"/>
          <c:h val="0.9918525277392809"/>
        </c:manualLayout>
      </c:layout>
      <c:ofPieChart>
        <c:ofPieType val="bar"/>
        <c:varyColors val="1"/>
        <c:ser>
          <c:idx val="0"/>
          <c:order val="0"/>
          <c:explosion val="2"/>
          <c:dPt>
            <c:idx val="0"/>
            <c:bubble3D val="0"/>
            <c:spPr>
              <a:gradFill>
                <a:gsLst>
                  <a:gs pos="0">
                    <a:schemeClr val="bg1">
                      <a:lumMod val="65000"/>
                    </a:schemeClr>
                  </a:gs>
                  <a:gs pos="100000">
                    <a:schemeClr val="bg1">
                      <a:lumMod val="95000"/>
                    </a:schemeClr>
                  </a:gs>
                  <a:gs pos="100000">
                    <a:schemeClr val="bg1">
                      <a:lumMod val="65000"/>
                    </a:schemeClr>
                  </a:gs>
                  <a:gs pos="100000">
                    <a:schemeClr val="bg1"/>
                  </a:gs>
                </a:gsLst>
              </a:gradFill>
            </c:spPr>
          </c:dPt>
          <c:dLbls>
            <c:dLbl>
              <c:idx val="1"/>
              <c:layout>
                <c:manualLayout>
                  <c:x val="-0.16047197640117986"/>
                  <c:y val="-9.760857455204581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"/>
                  <c:y val="-3.5139086838736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elete val="1"/>
            </c:dLbl>
            <c:dLbl>
              <c:idx val="4"/>
              <c:layout>
                <c:manualLayout>
                  <c:x val="-1.1799410029498525E-2"/>
                  <c:y val="1.9521714910409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1799410029498525E-2"/>
                  <c:y val="9.76085745520458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Transport</a:t>
                    </a:r>
                    <a:r>
                      <a:rPr lang="en-US"/>
                      <a:t>
18%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NMVOC!$A$5:$A$12</c:f>
              <c:strCache>
                <c:ptCount val="8"/>
                <c:pt idx="0">
                  <c:v>Non-transport sectors</c:v>
                </c:pt>
                <c:pt idx="1">
                  <c:v>Road transport exhaust</c:v>
                </c:pt>
                <c:pt idx="2">
                  <c:v>Road transport non-exhaust</c:v>
                </c:pt>
                <c:pt idx="3">
                  <c:v>Railways</c:v>
                </c:pt>
                <c:pt idx="4">
                  <c:v>Domestic shipping</c:v>
                </c:pt>
                <c:pt idx="5">
                  <c:v>International shipping</c:v>
                </c:pt>
                <c:pt idx="6">
                  <c:v>Domestic aviation</c:v>
                </c:pt>
                <c:pt idx="7">
                  <c:v>International aviation</c:v>
                </c:pt>
              </c:strCache>
            </c:strRef>
          </c:cat>
          <c:val>
            <c:numRef>
              <c:f>NMVOC!$B$5:$B$12</c:f>
              <c:numCache>
                <c:formatCode>0.0</c:formatCode>
                <c:ptCount val="8"/>
                <c:pt idx="0">
                  <c:v>6901.285376789001</c:v>
                </c:pt>
                <c:pt idx="1">
                  <c:v>1113.5921869219999</c:v>
                </c:pt>
                <c:pt idx="2">
                  <c:v>190.18736564100001</c:v>
                </c:pt>
                <c:pt idx="3">
                  <c:v>11.866708210000001</c:v>
                </c:pt>
                <c:pt idx="4">
                  <c:v>138.71992091799999</c:v>
                </c:pt>
                <c:pt idx="5">
                  <c:v>74.478011988999995</c:v>
                </c:pt>
                <c:pt idx="6">
                  <c:v>9.1450538903999998</c:v>
                </c:pt>
                <c:pt idx="7">
                  <c:v>24.476324141999999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7"/>
        <c:secondPieSize val="66"/>
        <c:serLines/>
      </c:of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SO</a:t>
            </a:r>
            <a:r>
              <a:rPr lang="en-GB" baseline="-25000"/>
              <a:t>x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2635217058044736E-2"/>
          <c:y val="3.3878629655544756E-4"/>
          <c:w val="0.69393612524098192"/>
          <c:h val="0.99575687072136276"/>
        </c:manualLayout>
      </c:layout>
      <c:ofPieChart>
        <c:ofPieType val="bar"/>
        <c:varyColors val="1"/>
        <c:ser>
          <c:idx val="0"/>
          <c:order val="0"/>
          <c:explosion val="2"/>
          <c:dPt>
            <c:idx val="0"/>
            <c:bubble3D val="0"/>
            <c:spPr>
              <a:gradFill>
                <a:gsLst>
                  <a:gs pos="0">
                    <a:schemeClr val="bg1">
                      <a:lumMod val="65000"/>
                    </a:schemeClr>
                  </a:gs>
                  <a:gs pos="100000">
                    <a:schemeClr val="bg1">
                      <a:lumMod val="95000"/>
                    </a:schemeClr>
                  </a:gs>
                  <a:gs pos="100000">
                    <a:schemeClr val="bg1">
                      <a:lumMod val="65000"/>
                    </a:schemeClr>
                  </a:gs>
                  <a:gs pos="100000">
                    <a:schemeClr val="bg1"/>
                  </a:gs>
                </a:gsLst>
                <a:lin ang="5400000" scaled="0"/>
              </a:gradFill>
            </c:spPr>
          </c:dPt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0"/>
                  <c:y val="7.808685964163629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533923303834808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elete val="1"/>
            </c:dLbl>
            <c:dLbl>
              <c:idx val="7"/>
              <c:layout>
                <c:manualLayout>
                  <c:x val="0"/>
                  <c:y val="3.5139086838736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4175002903398137"/>
                  <c:y val="-1.565118907226662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Transport
21%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SOx!$A$5:$A$12</c:f>
              <c:strCache>
                <c:ptCount val="8"/>
                <c:pt idx="0">
                  <c:v>Non-transport sectors</c:v>
                </c:pt>
                <c:pt idx="1">
                  <c:v>Road transport exhaust</c:v>
                </c:pt>
                <c:pt idx="2">
                  <c:v>Road transport non-exhaust</c:v>
                </c:pt>
                <c:pt idx="3">
                  <c:v>Railways</c:v>
                </c:pt>
                <c:pt idx="4">
                  <c:v>Domestic shipping</c:v>
                </c:pt>
                <c:pt idx="5">
                  <c:v>International shipping</c:v>
                </c:pt>
                <c:pt idx="6">
                  <c:v>Domestic aviation</c:v>
                </c:pt>
                <c:pt idx="7">
                  <c:v>International aviation</c:v>
                </c:pt>
              </c:strCache>
            </c:strRef>
          </c:cat>
          <c:val>
            <c:numRef>
              <c:f>SOx!$B$5:$B$12</c:f>
              <c:numCache>
                <c:formatCode>0.0</c:formatCode>
                <c:ptCount val="8"/>
                <c:pt idx="0">
                  <c:v>6147.0449016757066</c:v>
                </c:pt>
                <c:pt idx="1">
                  <c:v>7.9845062557319997</c:v>
                </c:pt>
                <c:pt idx="2">
                  <c:v>0</c:v>
                </c:pt>
                <c:pt idx="3">
                  <c:v>2.6226006695619999</c:v>
                </c:pt>
                <c:pt idx="4">
                  <c:v>175.77115635600001</c:v>
                </c:pt>
                <c:pt idx="5">
                  <c:v>1466.822474847</c:v>
                </c:pt>
                <c:pt idx="6">
                  <c:v>5.7893310344</c:v>
                </c:pt>
                <c:pt idx="7">
                  <c:v>29.585217295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7"/>
        <c:secondPieSize val="66"/>
        <c:serLines/>
      </c:ofPieChart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Primary PM</a:t>
            </a:r>
            <a:r>
              <a:rPr lang="en-GB" baseline="-25000"/>
              <a:t>2.5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555555555555558E-3"/>
          <c:y val="8.1474722607191054E-3"/>
          <c:w val="0.69157624323508227"/>
          <c:h val="0.9918525277392809"/>
        </c:manualLayout>
      </c:layout>
      <c:ofPieChart>
        <c:ofPieType val="bar"/>
        <c:varyColors val="1"/>
        <c:ser>
          <c:idx val="0"/>
          <c:order val="0"/>
          <c:explosion val="2"/>
          <c:dPt>
            <c:idx val="0"/>
            <c:bubble3D val="0"/>
            <c:spPr>
              <a:gradFill>
                <a:gsLst>
                  <a:gs pos="0">
                    <a:schemeClr val="bg1">
                      <a:lumMod val="65000"/>
                    </a:schemeClr>
                  </a:gs>
                  <a:gs pos="100000">
                    <a:schemeClr val="bg1">
                      <a:lumMod val="95000"/>
                    </a:schemeClr>
                  </a:gs>
                  <a:gs pos="100000">
                    <a:schemeClr val="bg1">
                      <a:lumMod val="65000"/>
                    </a:schemeClr>
                  </a:gs>
                  <a:gs pos="100000">
                    <a:schemeClr val="bg1"/>
                  </a:gs>
                </a:gsLst>
              </a:gradFill>
            </c:spPr>
          </c:dPt>
          <c:dLbls>
            <c:dLbl>
              <c:idx val="1"/>
              <c:layout>
                <c:manualLayout>
                  <c:x val="-0.15811209439528015"/>
                  <c:y val="0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elete val="1"/>
            </c:dLbl>
            <c:dLbl>
              <c:idx val="4"/>
              <c:layout>
                <c:manualLayout>
                  <c:x val="4.7197640117994967E-3"/>
                  <c:y val="2.73304008745728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4867256637168133"/>
                  <c:y val="7.157879445382534E-1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elete val="1"/>
            </c:dLbl>
            <c:dLbl>
              <c:idx val="7"/>
              <c:layout>
                <c:manualLayout>
                  <c:x val="7.0796460176992017E-3"/>
                  <c:y val="7.80868596416366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6135730378835389"/>
                  <c:y val="4.291395565896086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Transport
27%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'PM2.5'!$A$5:$A$12</c:f>
              <c:strCache>
                <c:ptCount val="8"/>
                <c:pt idx="0">
                  <c:v>Non-transport sectors</c:v>
                </c:pt>
                <c:pt idx="1">
                  <c:v>Road transport exhaust</c:v>
                </c:pt>
                <c:pt idx="2">
                  <c:v>Road transport non-exhaust</c:v>
                </c:pt>
                <c:pt idx="3">
                  <c:v>Railways</c:v>
                </c:pt>
                <c:pt idx="4">
                  <c:v>Domestic shipping</c:v>
                </c:pt>
                <c:pt idx="5">
                  <c:v>International shipping</c:v>
                </c:pt>
                <c:pt idx="6">
                  <c:v>Domestic aviation</c:v>
                </c:pt>
                <c:pt idx="7">
                  <c:v>International aviation</c:v>
                </c:pt>
              </c:strCache>
            </c:strRef>
          </c:cat>
          <c:val>
            <c:numRef>
              <c:f>'PM2.5'!$B$5:$B$12</c:f>
              <c:numCache>
                <c:formatCode>0.0</c:formatCode>
                <c:ptCount val="8"/>
                <c:pt idx="0">
                  <c:v>1135.9505912350003</c:v>
                </c:pt>
                <c:pt idx="1">
                  <c:v>149.46859938699998</c:v>
                </c:pt>
                <c:pt idx="2">
                  <c:v>70.327728081000004</c:v>
                </c:pt>
                <c:pt idx="3">
                  <c:v>5.6015432360000004</c:v>
                </c:pt>
                <c:pt idx="4">
                  <c:v>27.101117659000003</c:v>
                </c:pt>
                <c:pt idx="5">
                  <c:v>149.624012537</c:v>
                </c:pt>
                <c:pt idx="6">
                  <c:v>1.1216520649400001</c:v>
                </c:pt>
                <c:pt idx="7">
                  <c:v>7.9277328850000002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7"/>
        <c:secondPieSize val="66"/>
        <c:serLines/>
      </c:ofPieChart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555555555555558E-3"/>
          <c:y val="3.3878629655544062E-4"/>
          <c:w val="0.69629600724688168"/>
          <c:h val="0.99966121370344452"/>
        </c:manualLayout>
      </c:layout>
      <c:ofPieChart>
        <c:ofPieType val="bar"/>
        <c:varyColors val="1"/>
        <c:ser>
          <c:idx val="0"/>
          <c:order val="0"/>
          <c:explosion val="2"/>
          <c:dPt>
            <c:idx val="0"/>
            <c:bubble3D val="0"/>
            <c:spPr>
              <a:gradFill>
                <a:gsLst>
                  <a:gs pos="0">
                    <a:schemeClr val="bg1">
                      <a:lumMod val="65000"/>
                    </a:schemeClr>
                  </a:gs>
                  <a:gs pos="100000">
                    <a:schemeClr val="bg1">
                      <a:lumMod val="95000"/>
                    </a:schemeClr>
                  </a:gs>
                  <a:gs pos="100000">
                    <a:schemeClr val="bg1">
                      <a:lumMod val="65000"/>
                    </a:schemeClr>
                  </a:gs>
                  <a:gs pos="100000">
                    <a:schemeClr val="bg1"/>
                  </a:gs>
                </a:gsLst>
              </a:gradFill>
            </c:spPr>
          </c:dPt>
          <c:dLbls>
            <c:dLbl>
              <c:idx val="0"/>
              <c:layout>
                <c:manualLayout>
                  <c:x val="1.4513274336283187E-2"/>
                  <c:y val="1.25003535428684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6519174041297935"/>
                  <c:y val="-0.14055665478352719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4.71976401179941E-3"/>
                  <c:y val="-1.5617371928327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2.1238938053097345E-2"/>
                  <c:y val="7.41825166595548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0.13101563189557058"/>
                  <c:y val="2.32372967435934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transport
30%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CO!$A$5:$A$12</c:f>
              <c:strCache>
                <c:ptCount val="8"/>
                <c:pt idx="0">
                  <c:v>Non-transport sectors</c:v>
                </c:pt>
                <c:pt idx="1">
                  <c:v>Road transport exhaust</c:v>
                </c:pt>
                <c:pt idx="2">
                  <c:v>Road transport non-exhaust</c:v>
                </c:pt>
                <c:pt idx="3">
                  <c:v>Railways</c:v>
                </c:pt>
                <c:pt idx="4">
                  <c:v>Domestic shipping</c:v>
                </c:pt>
                <c:pt idx="5">
                  <c:v>International shipping</c:v>
                </c:pt>
                <c:pt idx="6">
                  <c:v>Domestic aviation</c:v>
                </c:pt>
                <c:pt idx="7">
                  <c:v>International aviation</c:v>
                </c:pt>
              </c:strCache>
            </c:strRef>
          </c:cat>
          <c:val>
            <c:numRef>
              <c:f>CO!$B$5:$B$12</c:f>
              <c:numCache>
                <c:formatCode>0.0</c:formatCode>
                <c:ptCount val="8"/>
                <c:pt idx="0">
                  <c:v>19504.993755490999</c:v>
                </c:pt>
                <c:pt idx="1">
                  <c:v>7409.1581474639997</c:v>
                </c:pt>
                <c:pt idx="2">
                  <c:v>0</c:v>
                </c:pt>
                <c:pt idx="3">
                  <c:v>45.355668184000002</c:v>
                </c:pt>
                <c:pt idx="4">
                  <c:v>472.12229452500003</c:v>
                </c:pt>
                <c:pt idx="5">
                  <c:v>179.61269761</c:v>
                </c:pt>
                <c:pt idx="6">
                  <c:v>82.842461825100003</c:v>
                </c:pt>
                <c:pt idx="7">
                  <c:v>107.752505406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7"/>
        <c:secondPieSize val="66"/>
        <c:serLines/>
      </c:of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PM10</a:t>
            </a:r>
          </a:p>
        </c:rich>
      </c:tx>
      <c:layout>
        <c:manualLayout>
          <c:xMode val="edge"/>
          <c:yMode val="edge"/>
          <c:x val="3.0615247122396081E-2"/>
          <c:y val="3.2070707070707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1459525708477605E-3"/>
          <c:y val="3.388888888888889E-4"/>
          <c:w val="0.6962960072468819"/>
          <c:h val="0.99966121370344463"/>
        </c:manualLayout>
      </c:layout>
      <c:ofPieChart>
        <c:ofPieType val="bar"/>
        <c:varyColors val="1"/>
        <c:ser>
          <c:idx val="0"/>
          <c:order val="0"/>
          <c:explosion val="2"/>
          <c:dPt>
            <c:idx val="0"/>
            <c:bubble3D val="0"/>
            <c:spPr>
              <a:gradFill>
                <a:gsLst>
                  <a:gs pos="0">
                    <a:schemeClr val="bg1">
                      <a:lumMod val="65000"/>
                    </a:schemeClr>
                  </a:gs>
                  <a:gs pos="100000">
                    <a:schemeClr val="bg1">
                      <a:lumMod val="95000"/>
                    </a:schemeClr>
                  </a:gs>
                  <a:gs pos="100000">
                    <a:schemeClr val="bg1">
                      <a:lumMod val="65000"/>
                    </a:schemeClr>
                  </a:gs>
                  <a:gs pos="100000">
                    <a:schemeClr val="bg1"/>
                  </a:gs>
                </a:gsLst>
              </a:gradFill>
            </c:spPr>
          </c:dPt>
          <c:dLbls>
            <c:dLbl>
              <c:idx val="1"/>
              <c:layout>
                <c:manualLayout>
                  <c:x val="-8.7954950443964747E-3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3626438011497865E-2"/>
                  <c:y val="-1.115151515151516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4370246017614536E-2"/>
                  <c:y val="1.3107070707070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2016239115574878E-2"/>
                  <c:y val="2.37055555555555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0.17389098614015791"/>
                  <c:y val="1.62333333333333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'PM10'!$B$8:$B$15</c:f>
              <c:strCache>
                <c:ptCount val="8"/>
                <c:pt idx="0">
                  <c:v>Non-transport sectors</c:v>
                </c:pt>
                <c:pt idx="1">
                  <c:v>Road transport exhaust</c:v>
                </c:pt>
                <c:pt idx="2">
                  <c:v>Road transport non-exhaust</c:v>
                </c:pt>
                <c:pt idx="3">
                  <c:v>Railways</c:v>
                </c:pt>
                <c:pt idx="4">
                  <c:v>Domestic shipping</c:v>
                </c:pt>
                <c:pt idx="5">
                  <c:v>International shipping</c:v>
                </c:pt>
                <c:pt idx="6">
                  <c:v>Domestic aviation</c:v>
                </c:pt>
                <c:pt idx="7">
                  <c:v>International aviation</c:v>
                </c:pt>
              </c:strCache>
            </c:strRef>
          </c:cat>
          <c:val>
            <c:numRef>
              <c:f>'PM10'!$C$8:$C$15</c:f>
              <c:numCache>
                <c:formatCode>0.0</c:formatCode>
                <c:ptCount val="8"/>
                <c:pt idx="0">
                  <c:v>1709.8912287420001</c:v>
                </c:pt>
                <c:pt idx="1">
                  <c:v>161.73143594699999</c:v>
                </c:pt>
                <c:pt idx="2">
                  <c:v>132.46265186799999</c:v>
                </c:pt>
                <c:pt idx="3">
                  <c:v>9.0302443750000005</c:v>
                </c:pt>
                <c:pt idx="4">
                  <c:v>27.648913944999997</c:v>
                </c:pt>
                <c:pt idx="5">
                  <c:v>151.762267165</c:v>
                </c:pt>
                <c:pt idx="6">
                  <c:v>1.2857115029399999</c:v>
                </c:pt>
                <c:pt idx="7">
                  <c:v>8.9371033339999997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7"/>
        <c:secondPieSize val="66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700">
          <a:latin typeface="Verdana" pitchFamily="34" charset="0"/>
          <a:ea typeface="Verdana" pitchFamily="34" charset="0"/>
          <a:cs typeface="Verdana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542924</xdr:colOff>
      <xdr:row>1</xdr:row>
      <xdr:rowOff>100012</xdr:rowOff>
    </xdr:from>
    <xdr:to>
      <xdr:col>13</xdr:col>
      <xdr:colOff>438149</xdr:colOff>
      <xdr:row>18</xdr:row>
      <xdr:rowOff>114300</xdr:rowOff>
    </xdr:to>
    <xdr:graphicFrame macro="">
      <xdr:nvGraphicFramePr>
        <xdr:cNvPr id="4" name="Chart 3" title="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1</xdr:row>
      <xdr:rowOff>157161</xdr:rowOff>
    </xdr:from>
    <xdr:to>
      <xdr:col>14</xdr:col>
      <xdr:colOff>76200</xdr:colOff>
      <xdr:row>20</xdr:row>
      <xdr:rowOff>123824</xdr:rowOff>
    </xdr:to>
    <xdr:graphicFrame macro="">
      <xdr:nvGraphicFramePr>
        <xdr:cNvPr id="3" name="Chart 2" title="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571499</xdr:colOff>
      <xdr:row>4</xdr:row>
      <xdr:rowOff>52387</xdr:rowOff>
    </xdr:from>
    <xdr:to>
      <xdr:col>13</xdr:col>
      <xdr:colOff>466724</xdr:colOff>
      <xdr:row>21</xdr:row>
      <xdr:rowOff>66675</xdr:rowOff>
    </xdr:to>
    <xdr:graphicFrame macro="">
      <xdr:nvGraphicFramePr>
        <xdr:cNvPr id="5" name="Chart 4" title="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480579</xdr:colOff>
      <xdr:row>3</xdr:row>
      <xdr:rowOff>107805</xdr:rowOff>
    </xdr:from>
    <xdr:to>
      <xdr:col>13</xdr:col>
      <xdr:colOff>375804</xdr:colOff>
      <xdr:row>20</xdr:row>
      <xdr:rowOff>122093</xdr:rowOff>
    </xdr:to>
    <xdr:graphicFrame macro="">
      <xdr:nvGraphicFramePr>
        <xdr:cNvPr id="7" name="Chart 6" title="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</xdr:row>
      <xdr:rowOff>23811</xdr:rowOff>
    </xdr:from>
    <xdr:to>
      <xdr:col>13</xdr:col>
      <xdr:colOff>0</xdr:colOff>
      <xdr:row>21</xdr:row>
      <xdr:rowOff>9524</xdr:rowOff>
    </xdr:to>
    <xdr:graphicFrame macro="">
      <xdr:nvGraphicFramePr>
        <xdr:cNvPr id="2" name="Chart 1" title="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17</xdr:row>
      <xdr:rowOff>38100</xdr:rowOff>
    </xdr:from>
    <xdr:to>
      <xdr:col>3</xdr:col>
      <xdr:colOff>14707</xdr:colOff>
      <xdr:row>27</xdr:row>
      <xdr:rowOff>113100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0.29411</cdr:x>
      <cdr:y>0.3624</cdr:y>
    </cdr:from>
    <cdr:to>
      <cdr:x>0.47591</cdr:x>
      <cdr:y>0.47785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55700" y="717550"/>
          <a:ext cx="7143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>
              <a:latin typeface="Verdana" pitchFamily="34" charset="0"/>
              <a:ea typeface="Verdana" pitchFamily="34" charset="0"/>
              <a:cs typeface="Verdana" pitchFamily="34" charset="0"/>
            </a:rPr>
            <a:t>Transport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RM%20air%20pollutant%20emissions%20data%20%20charts%20v1_2012%20(correct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Aggregated sectors"/>
      <sheetName val="Data NFR sectors"/>
      <sheetName val="Data PM exhaust non-exhaust"/>
      <sheetName val="Pie charts"/>
      <sheetName val="Time series charts"/>
      <sheetName val="PM non-exhaust emission factors"/>
    </sheetNames>
    <sheetDataSet>
      <sheetData sheetId="0">
        <row r="5">
          <cell r="A5" t="str">
            <v>CO_Non-road transport</v>
          </cell>
          <cell r="B5" t="str">
            <v>Non-road transport</v>
          </cell>
          <cell r="C5" t="str">
            <v>CO</v>
          </cell>
          <cell r="D5">
            <v>662.02462411800002</v>
          </cell>
          <cell r="E5">
            <v>660.13638838500003</v>
          </cell>
          <cell r="F5">
            <v>656.12112499700004</v>
          </cell>
          <cell r="G5">
            <v>652.01239563700005</v>
          </cell>
          <cell r="H5">
            <v>664.78110582800002</v>
          </cell>
          <cell r="I5">
            <v>694.12477924100006</v>
          </cell>
          <cell r="J5">
            <v>702.08542223100005</v>
          </cell>
          <cell r="K5">
            <v>714.21134350299997</v>
          </cell>
          <cell r="L5">
            <v>722.42163001599999</v>
          </cell>
          <cell r="M5">
            <v>739.34414035199995</v>
          </cell>
          <cell r="N5">
            <v>748.56554275200006</v>
          </cell>
          <cell r="O5">
            <v>744.48497336100002</v>
          </cell>
          <cell r="P5">
            <v>739.52332749100003</v>
          </cell>
          <cell r="Q5">
            <v>743.67206781499999</v>
          </cell>
          <cell r="R5">
            <v>745.87158674299997</v>
          </cell>
          <cell r="S5">
            <v>730.88152583600004</v>
          </cell>
          <cell r="T5">
            <v>731.32370510099997</v>
          </cell>
          <cell r="U5">
            <v>718.29585772400003</v>
          </cell>
          <cell r="V5">
            <v>707.31158540800004</v>
          </cell>
          <cell r="W5">
            <v>688.11641084999997</v>
          </cell>
          <cell r="X5">
            <v>648.96521655699996</v>
          </cell>
        </row>
        <row r="6">
          <cell r="A6" t="str">
            <v>NH3_Non-road transport</v>
          </cell>
          <cell r="B6" t="str">
            <v>Non-road transport</v>
          </cell>
          <cell r="C6" t="str">
            <v>NH3</v>
          </cell>
          <cell r="D6">
            <v>0.17020453999999999</v>
          </cell>
          <cell r="E6">
            <v>0.16843592800000001</v>
          </cell>
          <cell r="F6">
            <v>0.17526576199999999</v>
          </cell>
          <cell r="G6">
            <v>0.17582945899999999</v>
          </cell>
          <cell r="H6">
            <v>0.176040169</v>
          </cell>
          <cell r="I6">
            <v>0.179067896</v>
          </cell>
          <cell r="J6">
            <v>0.18748072399999999</v>
          </cell>
          <cell r="K6">
            <v>0.18688961600000001</v>
          </cell>
          <cell r="L6">
            <v>0.18812424</v>
          </cell>
          <cell r="M6">
            <v>0.19171002100000001</v>
          </cell>
          <cell r="N6">
            <v>0.19805229199999999</v>
          </cell>
          <cell r="O6">
            <v>0.19385002600000001</v>
          </cell>
          <cell r="P6">
            <v>0.185516019</v>
          </cell>
          <cell r="Q6">
            <v>0.19210327199999999</v>
          </cell>
          <cell r="R6">
            <v>0.20126132799999999</v>
          </cell>
          <cell r="S6">
            <v>0.212371478</v>
          </cell>
          <cell r="T6">
            <v>0.21391782000000001</v>
          </cell>
          <cell r="U6">
            <v>0.22109021200000001</v>
          </cell>
          <cell r="V6">
            <v>0.22144124700000001</v>
          </cell>
          <cell r="W6">
            <v>0.21492420000000001</v>
          </cell>
          <cell r="X6">
            <v>0.22860856600000001</v>
          </cell>
        </row>
        <row r="7">
          <cell r="A7" t="str">
            <v>NMVOC_Non-road transport</v>
          </cell>
          <cell r="B7" t="str">
            <v>Non-road transport</v>
          </cell>
          <cell r="C7" t="str">
            <v>NMVOC</v>
          </cell>
          <cell r="D7">
            <v>228.99106597400001</v>
          </cell>
          <cell r="E7">
            <v>224.828662291</v>
          </cell>
          <cell r="F7">
            <v>224.34343205299999</v>
          </cell>
          <cell r="G7">
            <v>224.73142416900001</v>
          </cell>
          <cell r="H7">
            <v>225.75983998000001</v>
          </cell>
          <cell r="I7">
            <v>240.53293844999999</v>
          </cell>
          <cell r="J7">
            <v>245.63619695099999</v>
          </cell>
          <cell r="K7">
            <v>244.70503851500001</v>
          </cell>
          <cell r="L7">
            <v>245.747112087</v>
          </cell>
          <cell r="M7">
            <v>243.12161804900001</v>
          </cell>
          <cell r="N7">
            <v>238.14696982500001</v>
          </cell>
          <cell r="O7">
            <v>235.87155099899999</v>
          </cell>
          <cell r="P7">
            <v>234.45829389299999</v>
          </cell>
          <cell r="Q7">
            <v>237.54883119199999</v>
          </cell>
          <cell r="R7">
            <v>228.074999448</v>
          </cell>
          <cell r="S7">
            <v>226.02196733900001</v>
          </cell>
          <cell r="T7">
            <v>221.774939426</v>
          </cell>
          <cell r="U7">
            <v>213.462564902</v>
          </cell>
          <cell r="V7">
            <v>198.776416329</v>
          </cell>
          <cell r="W7">
            <v>186.97942805100001</v>
          </cell>
          <cell r="X7">
            <v>165.21534584400001</v>
          </cell>
        </row>
        <row r="8">
          <cell r="A8" t="str">
            <v>NOx_Non-road transport</v>
          </cell>
          <cell r="B8" t="str">
            <v>Non-road transport</v>
          </cell>
          <cell r="C8" t="str">
            <v>NOx</v>
          </cell>
          <cell r="D8">
            <v>784.78152677399999</v>
          </cell>
          <cell r="E8">
            <v>768.47668811400001</v>
          </cell>
          <cell r="F8">
            <v>759.44750050899995</v>
          </cell>
          <cell r="G8">
            <v>757.74473729700003</v>
          </cell>
          <cell r="H8">
            <v>754.26772652399995</v>
          </cell>
          <cell r="I8">
            <v>754.64347125200004</v>
          </cell>
          <cell r="J8">
            <v>764.54263062300004</v>
          </cell>
          <cell r="K8">
            <v>769.95361154499994</v>
          </cell>
          <cell r="L8">
            <v>783.92323357500004</v>
          </cell>
          <cell r="M8">
            <v>789.50540069500005</v>
          </cell>
          <cell r="N8">
            <v>763.82738785699996</v>
          </cell>
          <cell r="O8">
            <v>770.79814310300003</v>
          </cell>
          <cell r="P8">
            <v>757.89575172599996</v>
          </cell>
          <cell r="Q8">
            <v>777.46009320200005</v>
          </cell>
          <cell r="R8">
            <v>757.90003164400002</v>
          </cell>
          <cell r="S8">
            <v>761.29298500699997</v>
          </cell>
          <cell r="T8">
            <v>755.48285502399995</v>
          </cell>
          <cell r="U8">
            <v>761.70922742000005</v>
          </cell>
          <cell r="V8">
            <v>728.18514697199998</v>
          </cell>
          <cell r="W8">
            <v>720.20857065999996</v>
          </cell>
          <cell r="X8">
            <v>736.06197252799996</v>
          </cell>
        </row>
        <row r="9">
          <cell r="A9" t="str">
            <v>PM10_Non-road transport</v>
          </cell>
          <cell r="B9" t="str">
            <v>Non-road transport</v>
          </cell>
          <cell r="C9" t="str">
            <v>PM10</v>
          </cell>
          <cell r="D9">
            <v>38.433974181000004</v>
          </cell>
          <cell r="E9">
            <v>38.710680740999997</v>
          </cell>
          <cell r="F9">
            <v>37.988621287000001</v>
          </cell>
          <cell r="G9">
            <v>37.702303143999998</v>
          </cell>
          <cell r="H9">
            <v>37.489937220000002</v>
          </cell>
          <cell r="I9">
            <v>37.474717171000002</v>
          </cell>
          <cell r="J9">
            <v>38.821843147999999</v>
          </cell>
          <cell r="K9">
            <v>39.516559610000002</v>
          </cell>
          <cell r="L9">
            <v>40.250184027000003</v>
          </cell>
          <cell r="M9">
            <v>41.196712642000001</v>
          </cell>
          <cell r="N9">
            <v>40.753880533999997</v>
          </cell>
          <cell r="O9">
            <v>41.152065620999998</v>
          </cell>
          <cell r="P9">
            <v>41.808014114000002</v>
          </cell>
          <cell r="Q9">
            <v>42.005675189000002</v>
          </cell>
          <cell r="R9">
            <v>41.63489766</v>
          </cell>
          <cell r="S9">
            <v>40.936779047000002</v>
          </cell>
          <cell r="T9">
            <v>41.918445358</v>
          </cell>
          <cell r="U9">
            <v>42.121545734999998</v>
          </cell>
          <cell r="V9">
            <v>40.654047290999998</v>
          </cell>
          <cell r="W9">
            <v>40.008886122</v>
          </cell>
          <cell r="X9">
            <v>39.59842733</v>
          </cell>
        </row>
        <row r="10">
          <cell r="A10" t="str">
            <v>PM2.5_Non-road transport</v>
          </cell>
          <cell r="B10" t="str">
            <v>Non-road transport</v>
          </cell>
          <cell r="C10" t="str">
            <v>PM2.5</v>
          </cell>
          <cell r="D10">
            <v>35.466761237</v>
          </cell>
          <cell r="E10">
            <v>35.655363551999997</v>
          </cell>
          <cell r="F10">
            <v>34.755655609000002</v>
          </cell>
          <cell r="G10">
            <v>34.407216579999996</v>
          </cell>
          <cell r="H10">
            <v>34.074485922000001</v>
          </cell>
          <cell r="I10">
            <v>33.972794989999997</v>
          </cell>
          <cell r="J10">
            <v>35.041088584999997</v>
          </cell>
          <cell r="K10">
            <v>35.514226747000002</v>
          </cell>
          <cell r="L10">
            <v>36.062160957000003</v>
          </cell>
          <cell r="M10">
            <v>36.762047578000001</v>
          </cell>
          <cell r="N10">
            <v>36.270616959000002</v>
          </cell>
          <cell r="O10">
            <v>36.506689346000002</v>
          </cell>
          <cell r="P10">
            <v>36.972173929999997</v>
          </cell>
          <cell r="Q10">
            <v>37.159093433000002</v>
          </cell>
          <cell r="R10">
            <v>36.726099847</v>
          </cell>
          <cell r="S10">
            <v>36.653498038000002</v>
          </cell>
          <cell r="T10">
            <v>36.917254554000003</v>
          </cell>
          <cell r="U10">
            <v>37.178564047000002</v>
          </cell>
          <cell r="V10">
            <v>35.682225885999998</v>
          </cell>
          <cell r="W10">
            <v>35.161524276000002</v>
          </cell>
          <cell r="X10">
            <v>35.279265170000002</v>
          </cell>
        </row>
        <row r="11">
          <cell r="A11" t="str">
            <v>SOx_Non-road transport</v>
          </cell>
          <cell r="B11" t="str">
            <v>Non-road transport</v>
          </cell>
          <cell r="C11" t="str">
            <v>SOx</v>
          </cell>
          <cell r="D11">
            <v>243.30806712200001</v>
          </cell>
          <cell r="E11">
            <v>241.60100648599999</v>
          </cell>
          <cell r="F11">
            <v>231.166698231</v>
          </cell>
          <cell r="G11">
            <v>227.67209537400001</v>
          </cell>
          <cell r="H11">
            <v>230.05678850699999</v>
          </cell>
          <cell r="I11">
            <v>216.611327555</v>
          </cell>
          <cell r="J11">
            <v>220.879115305</v>
          </cell>
          <cell r="K11">
            <v>217.91285973999999</v>
          </cell>
          <cell r="L11">
            <v>229.90354487600001</v>
          </cell>
          <cell r="M11">
            <v>234.738439473</v>
          </cell>
          <cell r="N11">
            <v>210.785659122</v>
          </cell>
          <cell r="O11">
            <v>221.24416296000001</v>
          </cell>
          <cell r="P11">
            <v>189.622240479</v>
          </cell>
          <cell r="Q11">
            <v>194.89297878599999</v>
          </cell>
          <cell r="R11">
            <v>197.48056747699999</v>
          </cell>
          <cell r="S11">
            <v>198.528285823</v>
          </cell>
          <cell r="T11">
            <v>200.766566246</v>
          </cell>
          <cell r="U11">
            <v>198.79091951199999</v>
          </cell>
          <cell r="V11">
            <v>186.71924908700001</v>
          </cell>
          <cell r="W11">
            <v>198.67805804299999</v>
          </cell>
          <cell r="X11">
            <v>185.13817286856201</v>
          </cell>
        </row>
        <row r="12">
          <cell r="A12" t="str">
            <v>CO_NTOT National total for the entire territory</v>
          </cell>
          <cell r="B12" t="str">
            <v>NTOT National total for the entire territory</v>
          </cell>
          <cell r="C12" t="str">
            <v>CO</v>
          </cell>
          <cell r="D12">
            <v>70878.607680596993</v>
          </cell>
          <cell r="E12">
            <v>69101.467423199996</v>
          </cell>
          <cell r="F12">
            <v>65859.340263951002</v>
          </cell>
          <cell r="G12">
            <v>65523.961606147001</v>
          </cell>
          <cell r="H12">
            <v>59537.043130543003</v>
          </cell>
          <cell r="I12">
            <v>56585.824787111997</v>
          </cell>
          <cell r="J12">
            <v>56071.186865374999</v>
          </cell>
          <cell r="K12">
            <v>53978.761292208001</v>
          </cell>
          <cell r="L12">
            <v>51202.457506038001</v>
          </cell>
          <cell r="M12">
            <v>48788.869194653002</v>
          </cell>
          <cell r="N12">
            <v>44171.967709001001</v>
          </cell>
          <cell r="O12">
            <v>42179.695353139003</v>
          </cell>
          <cell r="P12">
            <v>39603.825383540003</v>
          </cell>
          <cell r="Q12">
            <v>38281.897559252997</v>
          </cell>
          <cell r="R12">
            <v>37411.265340537997</v>
          </cell>
          <cell r="S12">
            <v>33671.144030274998</v>
          </cell>
          <cell r="T12">
            <v>32513.193239625001</v>
          </cell>
          <cell r="U12">
            <v>31490.478787148</v>
          </cell>
          <cell r="V12">
            <v>29259.322930942999</v>
          </cell>
          <cell r="W12">
            <v>26754.168331384</v>
          </cell>
          <cell r="X12">
            <v>27563.117119512</v>
          </cell>
        </row>
        <row r="13">
          <cell r="A13" t="str">
            <v>NH3_NTOT National total for the entire territory</v>
          </cell>
          <cell r="B13" t="str">
            <v>NTOT National total for the entire territory</v>
          </cell>
          <cell r="C13" t="str">
            <v>NH3</v>
          </cell>
          <cell r="D13">
            <v>5112.5262154640004</v>
          </cell>
          <cell r="E13">
            <v>4864.6680085859998</v>
          </cell>
          <cell r="F13">
            <v>4655.8107953649996</v>
          </cell>
          <cell r="G13">
            <v>4458.8832687109998</v>
          </cell>
          <cell r="H13">
            <v>4383.1688147060004</v>
          </cell>
          <cell r="I13">
            <v>4283.3544912019997</v>
          </cell>
          <cell r="J13">
            <v>4276.341676125</v>
          </cell>
          <cell r="K13">
            <v>4262.3000755630001</v>
          </cell>
          <cell r="L13">
            <v>4253.5072751859998</v>
          </cell>
          <cell r="M13">
            <v>4219.7006974839996</v>
          </cell>
          <cell r="N13">
            <v>4127.9581738549996</v>
          </cell>
          <cell r="O13">
            <v>4080.081223229</v>
          </cell>
          <cell r="P13">
            <v>4033.8614985509998</v>
          </cell>
          <cell r="Q13">
            <v>4009.4590766189999</v>
          </cell>
          <cell r="R13">
            <v>3971.681361857</v>
          </cell>
          <cell r="S13">
            <v>3888.130373384</v>
          </cell>
          <cell r="T13">
            <v>3882.2344085710001</v>
          </cell>
          <cell r="U13">
            <v>3886.7980600999999</v>
          </cell>
          <cell r="V13">
            <v>3792.1590954170001</v>
          </cell>
          <cell r="W13">
            <v>3749.0294921119998</v>
          </cell>
          <cell r="X13">
            <v>4190.9174181830003</v>
          </cell>
        </row>
        <row r="14">
          <cell r="A14" t="str">
            <v>NMVOC_NTOT National total for the entire territory</v>
          </cell>
          <cell r="B14" t="str">
            <v>NTOT National total for the entire territory</v>
          </cell>
          <cell r="C14" t="str">
            <v>NMVOC</v>
          </cell>
          <cell r="D14">
            <v>17817.852360550001</v>
          </cell>
          <cell r="E14">
            <v>17127.197812866001</v>
          </cell>
          <cell r="F14">
            <v>16520.957294856002</v>
          </cell>
          <cell r="G14">
            <v>15967.215765589999</v>
          </cell>
          <cell r="H14">
            <v>14968.176396755</v>
          </cell>
          <cell r="I14">
            <v>14751.143832301001</v>
          </cell>
          <cell r="J14">
            <v>14649.198461922</v>
          </cell>
          <cell r="K14">
            <v>14323.071231512</v>
          </cell>
          <cell r="L14">
            <v>13985.457620105</v>
          </cell>
          <cell r="M14">
            <v>13254.393054528</v>
          </cell>
          <cell r="N14">
            <v>12273.955965559</v>
          </cell>
          <cell r="O14">
            <v>11633.569843174</v>
          </cell>
          <cell r="P14">
            <v>11122.194997741</v>
          </cell>
          <cell r="Q14">
            <v>10732.926947866001</v>
          </cell>
          <cell r="R14">
            <v>10433.623553844</v>
          </cell>
          <cell r="S14">
            <v>10233.860957012999</v>
          </cell>
          <cell r="T14">
            <v>10133.907944733999</v>
          </cell>
          <cell r="U14">
            <v>9871.8285399140004</v>
          </cell>
          <cell r="V14">
            <v>9166.6965357320005</v>
          </cell>
          <cell r="W14">
            <v>8648.7546230629996</v>
          </cell>
          <cell r="X14">
            <v>8370.2802751960007</v>
          </cell>
        </row>
        <row r="15">
          <cell r="A15" t="str">
            <v>NOx_NTOT National total for the entire territory</v>
          </cell>
          <cell r="B15" t="str">
            <v>NTOT National total for the entire territory</v>
          </cell>
          <cell r="C15" t="str">
            <v>NOx</v>
          </cell>
          <cell r="D15">
            <v>18150.014296314999</v>
          </cell>
          <cell r="E15">
            <v>17877.375113316</v>
          </cell>
          <cell r="F15">
            <v>17395.171603736999</v>
          </cell>
          <cell r="G15">
            <v>16819.043787687999</v>
          </cell>
          <cell r="H15">
            <v>16147.402909434</v>
          </cell>
          <cell r="I15">
            <v>15881.077073463999</v>
          </cell>
          <cell r="J15">
            <v>15735.032619398</v>
          </cell>
          <cell r="K15">
            <v>15260.927955563</v>
          </cell>
          <cell r="L15">
            <v>14811.315482833999</v>
          </cell>
          <cell r="M15">
            <v>14392.764028381</v>
          </cell>
          <cell r="N15">
            <v>14029.210395296999</v>
          </cell>
          <cell r="O15">
            <v>13716.402504496</v>
          </cell>
          <cell r="P15">
            <v>13481.733208594</v>
          </cell>
          <cell r="Q15">
            <v>13454.261136814001</v>
          </cell>
          <cell r="R15">
            <v>13308.580680289</v>
          </cell>
          <cell r="S15">
            <v>12978.746582518999</v>
          </cell>
          <cell r="T15">
            <v>12702.790147678001</v>
          </cell>
          <cell r="U15">
            <v>12514.509720595001</v>
          </cell>
          <cell r="V15">
            <v>11292.348028992001</v>
          </cell>
          <cell r="W15">
            <v>10336.208300439001</v>
          </cell>
          <cell r="X15">
            <v>10532.354471788</v>
          </cell>
        </row>
        <row r="16">
          <cell r="A16" t="str">
            <v>PM10_NTOT National total for the entire territory</v>
          </cell>
          <cell r="B16" t="str">
            <v>NTOT National total for the entire territory</v>
          </cell>
          <cell r="C16" t="str">
            <v>PM10</v>
          </cell>
          <cell r="D16">
            <v>2755.2627132560001</v>
          </cell>
          <cell r="E16">
            <v>2769.5673312069998</v>
          </cell>
          <cell r="F16">
            <v>2730.826410354</v>
          </cell>
          <cell r="G16">
            <v>2679.3376136520001</v>
          </cell>
          <cell r="H16">
            <v>2618.1435806700001</v>
          </cell>
          <cell r="I16">
            <v>2580.1516398009999</v>
          </cell>
          <cell r="J16">
            <v>2548.6019464699998</v>
          </cell>
          <cell r="K16">
            <v>2511.5900510759998</v>
          </cell>
          <cell r="L16">
            <v>2470.5453155099999</v>
          </cell>
          <cell r="M16">
            <v>2423.8113490269998</v>
          </cell>
          <cell r="N16">
            <v>2380.816720754</v>
          </cell>
          <cell r="O16">
            <v>2377.867269929</v>
          </cell>
          <cell r="P16">
            <v>2306.6477277710001</v>
          </cell>
          <cell r="Q16">
            <v>2267.0110454999999</v>
          </cell>
          <cell r="R16">
            <v>2263.287013612</v>
          </cell>
          <cell r="S16">
            <v>2212.630169342</v>
          </cell>
          <cell r="T16">
            <v>2156.489395133</v>
          </cell>
          <cell r="U16">
            <v>2125.257186889</v>
          </cell>
          <cell r="V16">
            <v>2062.29172436</v>
          </cell>
          <cell r="W16">
            <v>1982.8614804240001</v>
          </cell>
          <cell r="X16">
            <v>2043.683743887</v>
          </cell>
        </row>
        <row r="17">
          <cell r="A17" t="str">
            <v>PM2.5_NTOT National total for the entire territory</v>
          </cell>
          <cell r="B17" t="str">
            <v>NTOT National total for the entire territory</v>
          </cell>
          <cell r="C17" t="str">
            <v>PM2.5</v>
          </cell>
          <cell r="D17">
            <v>1933.086530716</v>
          </cell>
          <cell r="E17">
            <v>1948.555552151</v>
          </cell>
          <cell r="F17">
            <v>1915.8469170999999</v>
          </cell>
          <cell r="G17">
            <v>1884.728761566</v>
          </cell>
          <cell r="H17">
            <v>1836.313462764</v>
          </cell>
          <cell r="I17">
            <v>1806.9421985819999</v>
          </cell>
          <cell r="J17">
            <v>1790.434121431</v>
          </cell>
          <cell r="K17">
            <v>1750.830531737</v>
          </cell>
          <cell r="L17">
            <v>1709.161662303</v>
          </cell>
          <cell r="M17">
            <v>1664.6267392239999</v>
          </cell>
          <cell r="N17">
            <v>1637.6890254699999</v>
          </cell>
          <cell r="O17">
            <v>1630.544740129</v>
          </cell>
          <cell r="P17">
            <v>1570.743507141</v>
          </cell>
          <cell r="Q17">
            <v>1546.412756171</v>
          </cell>
          <cell r="R17">
            <v>1539.6529081389999</v>
          </cell>
          <cell r="S17">
            <v>1492.954619802</v>
          </cell>
          <cell r="T17">
            <v>1451.7571655409999</v>
          </cell>
          <cell r="U17">
            <v>1432.4814309410001</v>
          </cell>
          <cell r="V17">
            <v>1404.57405053</v>
          </cell>
          <cell r="W17">
            <v>1349.4390304680001</v>
          </cell>
          <cell r="X17">
            <v>1391.026183873</v>
          </cell>
        </row>
        <row r="18">
          <cell r="A18" t="str">
            <v>SOx_NTOT National total for the entire territory</v>
          </cell>
          <cell r="B18" t="str">
            <v>NTOT National total for the entire territory</v>
          </cell>
          <cell r="C18" t="str">
            <v>SOx</v>
          </cell>
          <cell r="D18">
            <v>25805.580057283001</v>
          </cell>
          <cell r="E18">
            <v>24039.153893018</v>
          </cell>
          <cell r="F18">
            <v>22114.769820025002</v>
          </cell>
          <cell r="G18">
            <v>21133.095877917</v>
          </cell>
          <cell r="H18">
            <v>19847.539869175002</v>
          </cell>
          <cell r="I18">
            <v>17962.307323189001</v>
          </cell>
          <cell r="J18">
            <v>16823.477421044001</v>
          </cell>
          <cell r="K18">
            <v>15828.544082468001</v>
          </cell>
          <cell r="L18">
            <v>14294.771941020001</v>
          </cell>
          <cell r="M18">
            <v>12919.670217014</v>
          </cell>
          <cell r="N18">
            <v>11769.316735210999</v>
          </cell>
          <cell r="O18">
            <v>11373.298917819</v>
          </cell>
          <cell r="P18">
            <v>10529.861336929</v>
          </cell>
          <cell r="Q18">
            <v>9868.5516261140001</v>
          </cell>
          <cell r="R18">
            <v>9214.4313399639996</v>
          </cell>
          <cell r="S18">
            <v>8844.1659793769995</v>
          </cell>
          <cell r="T18">
            <v>8688.2754679730006</v>
          </cell>
          <cell r="U18">
            <v>8329.4539416169991</v>
          </cell>
          <cell r="V18">
            <v>6863.801021884</v>
          </cell>
          <cell r="W18">
            <v>6012.5574442139996</v>
          </cell>
          <cell r="X18">
            <v>6340.1675808</v>
          </cell>
        </row>
        <row r="19">
          <cell r="A19" t="str">
            <v>CO_Road transport</v>
          </cell>
          <cell r="B19" t="str">
            <v>Road transport</v>
          </cell>
          <cell r="C19" t="str">
            <v>CO</v>
          </cell>
          <cell r="D19">
            <v>38286.050353224004</v>
          </cell>
          <cell r="E19">
            <v>37512.699051520998</v>
          </cell>
          <cell r="F19">
            <v>36129.404681496002</v>
          </cell>
          <cell r="G19">
            <v>34550.119510311997</v>
          </cell>
          <cell r="H19">
            <v>32879.389910660997</v>
          </cell>
          <cell r="I19">
            <v>30828.584523836002</v>
          </cell>
          <cell r="J19">
            <v>30180.765946386</v>
          </cell>
          <cell r="K19">
            <v>28176.985191432999</v>
          </cell>
          <cell r="L19">
            <v>26775.058308258001</v>
          </cell>
          <cell r="M19">
            <v>24720.705880451998</v>
          </cell>
          <cell r="N19">
            <v>21573.334920198999</v>
          </cell>
          <cell r="O19">
            <v>19988.752204312001</v>
          </cell>
          <cell r="P19">
            <v>18056.887642649999</v>
          </cell>
          <cell r="Q19">
            <v>16610.206728793</v>
          </cell>
          <cell r="R19">
            <v>15240.006860490999</v>
          </cell>
          <cell r="S19">
            <v>12980.459627054001</v>
          </cell>
          <cell r="T19">
            <v>11978.649665785</v>
          </cell>
          <cell r="U19">
            <v>10951.011526778</v>
          </cell>
          <cell r="V19">
            <v>9120.4474739100006</v>
          </cell>
          <cell r="W19">
            <v>8270.2223759129993</v>
          </cell>
          <cell r="X19">
            <v>7409.1581474639997</v>
          </cell>
        </row>
        <row r="20">
          <cell r="A20" t="str">
            <v>NH3_Road transport</v>
          </cell>
          <cell r="B20" t="str">
            <v>Road transport</v>
          </cell>
          <cell r="C20" t="str">
            <v>NH3</v>
          </cell>
          <cell r="D20">
            <v>15.770518046102</v>
          </cell>
          <cell r="E20">
            <v>20.772294001702001</v>
          </cell>
          <cell r="F20">
            <v>28.081511402501999</v>
          </cell>
          <cell r="G20">
            <v>38.079507574502003</v>
          </cell>
          <cell r="H20">
            <v>49.114212085901997</v>
          </cell>
          <cell r="I20">
            <v>59.491888301802</v>
          </cell>
          <cell r="J20">
            <v>69.141948098542997</v>
          </cell>
          <cell r="K20">
            <v>79.681532385227001</v>
          </cell>
          <cell r="L20">
            <v>90.044280341673996</v>
          </cell>
          <cell r="M20">
            <v>97.183296839373995</v>
          </cell>
          <cell r="N20">
            <v>122.45842380197401</v>
          </cell>
          <cell r="O20">
            <v>119.81152776543</v>
          </cell>
          <cell r="P20">
            <v>117.06273594043</v>
          </cell>
          <cell r="Q20">
            <v>113.26428382543</v>
          </cell>
          <cell r="R20">
            <v>108.93089079743</v>
          </cell>
          <cell r="S20">
            <v>103.99863245042999</v>
          </cell>
          <cell r="T20">
            <v>97.698785463429999</v>
          </cell>
          <cell r="U20">
            <v>93.22434827443</v>
          </cell>
          <cell r="V20">
            <v>86.560382669429998</v>
          </cell>
          <cell r="W20">
            <v>81.640107294429995</v>
          </cell>
          <cell r="X20">
            <v>76.625758554379999</v>
          </cell>
        </row>
        <row r="21">
          <cell r="A21" t="str">
            <v>NMVOC_Road transport</v>
          </cell>
          <cell r="B21" t="str">
            <v>Road transport</v>
          </cell>
          <cell r="C21" t="str">
            <v>NMVOC</v>
          </cell>
          <cell r="D21">
            <v>6324.4701611829996</v>
          </cell>
          <cell r="E21">
            <v>6051.2330906460002</v>
          </cell>
          <cell r="F21">
            <v>5957.6454234499997</v>
          </cell>
          <cell r="G21">
            <v>5714.6518606680002</v>
          </cell>
          <cell r="H21">
            <v>5409.3850738729998</v>
          </cell>
          <cell r="I21">
            <v>5133.4233545119996</v>
          </cell>
          <cell r="J21">
            <v>4998.2531674330003</v>
          </cell>
          <cell r="K21">
            <v>4712.788130467</v>
          </cell>
          <cell r="L21">
            <v>4429.505881649</v>
          </cell>
          <cell r="M21">
            <v>4117.7512922010001</v>
          </cell>
          <cell r="N21">
            <v>3566.8702543949998</v>
          </cell>
          <cell r="O21">
            <v>3228.53686874</v>
          </cell>
          <cell r="P21">
            <v>2868.0721718469999</v>
          </cell>
          <cell r="Q21">
            <v>2581.600448057</v>
          </cell>
          <cell r="R21">
            <v>2325.8468002169998</v>
          </cell>
          <cell r="S21">
            <v>2223.2319003920002</v>
          </cell>
          <cell r="T21">
            <v>1919.671655721</v>
          </cell>
          <cell r="U21">
            <v>1737.7903087719999</v>
          </cell>
          <cell r="V21">
            <v>1390.082084807</v>
          </cell>
          <cell r="W21">
            <v>1313.2352052670001</v>
          </cell>
          <cell r="X21">
            <v>1303.7795525629999</v>
          </cell>
        </row>
        <row r="22">
          <cell r="A22" t="str">
            <v>NOx_Road transport</v>
          </cell>
          <cell r="B22" t="str">
            <v>Road transport</v>
          </cell>
          <cell r="C22" t="str">
            <v>NOx</v>
          </cell>
          <cell r="D22">
            <v>7427.3267789664997</v>
          </cell>
          <cell r="E22">
            <v>7487.1818888489997</v>
          </cell>
          <cell r="F22">
            <v>7533.338024576</v>
          </cell>
          <cell r="G22">
            <v>7360.7041803510001</v>
          </cell>
          <cell r="H22">
            <v>7112.2073970849997</v>
          </cell>
          <cell r="I22">
            <v>6923.822513094</v>
          </cell>
          <cell r="J22">
            <v>6800.3826530289998</v>
          </cell>
          <cell r="K22">
            <v>6579.4679442500001</v>
          </cell>
          <cell r="L22">
            <v>6393.186778409</v>
          </cell>
          <cell r="M22">
            <v>6271.8058704690002</v>
          </cell>
          <cell r="N22">
            <v>6075.1391396150002</v>
          </cell>
          <cell r="O22">
            <v>5864.5043356719998</v>
          </cell>
          <cell r="P22">
            <v>5662.7743515109996</v>
          </cell>
          <cell r="Q22">
            <v>5488.618504</v>
          </cell>
          <cell r="R22">
            <v>5417.8456219090003</v>
          </cell>
          <cell r="S22">
            <v>5412.971724942</v>
          </cell>
          <cell r="T22">
            <v>4977.9691511560004</v>
          </cell>
          <cell r="U22">
            <v>4910.9628071839998</v>
          </cell>
          <cell r="V22">
            <v>4388.232034953</v>
          </cell>
          <cell r="W22">
            <v>4036.0889566639999</v>
          </cell>
          <cell r="X22">
            <v>4268.2837212029999</v>
          </cell>
        </row>
        <row r="23">
          <cell r="A23" t="str">
            <v>PM10_Road transport</v>
          </cell>
          <cell r="B23" t="str">
            <v>Road transport</v>
          </cell>
          <cell r="C23" t="str">
            <v>PM10</v>
          </cell>
          <cell r="D23">
            <v>434.90067154500002</v>
          </cell>
          <cell r="E23">
            <v>437.26212467200003</v>
          </cell>
          <cell r="F23">
            <v>439.93513922300002</v>
          </cell>
          <cell r="G23">
            <v>439.46115511900001</v>
          </cell>
          <cell r="H23">
            <v>433.23729369500001</v>
          </cell>
          <cell r="I23">
            <v>430.61520181399999</v>
          </cell>
          <cell r="J23">
            <v>425.023506387</v>
          </cell>
          <cell r="K23">
            <v>417.64310955500002</v>
          </cell>
          <cell r="L23">
            <v>413.31284772200001</v>
          </cell>
          <cell r="M23">
            <v>408.65370199500001</v>
          </cell>
          <cell r="N23">
            <v>393.33094334899999</v>
          </cell>
          <cell r="O23">
            <v>387.50517437899998</v>
          </cell>
          <cell r="P23">
            <v>375.92972313500002</v>
          </cell>
          <cell r="Q23">
            <v>366.10228528599998</v>
          </cell>
          <cell r="R23">
            <v>361.18607105299998</v>
          </cell>
          <cell r="S23">
            <v>343.16404738199998</v>
          </cell>
          <cell r="T23">
            <v>338.12860939400002</v>
          </cell>
          <cell r="U23">
            <v>336.26220932500001</v>
          </cell>
          <cell r="V23">
            <v>319.18463595399999</v>
          </cell>
          <cell r="W23">
            <v>304.296179913</v>
          </cell>
          <cell r="X23">
            <v>294.19408781499999</v>
          </cell>
        </row>
        <row r="24">
          <cell r="A24" t="str">
            <v>PM2.5_Road transport</v>
          </cell>
          <cell r="B24" t="str">
            <v>Road transport</v>
          </cell>
          <cell r="C24" t="str">
            <v>PM2.5</v>
          </cell>
          <cell r="D24">
            <v>385.13740208399997</v>
          </cell>
          <cell r="E24">
            <v>384.97178646899999</v>
          </cell>
          <cell r="F24">
            <v>385.14701102999999</v>
          </cell>
          <cell r="G24">
            <v>383.33724352899998</v>
          </cell>
          <cell r="H24">
            <v>375.84264868299999</v>
          </cell>
          <cell r="I24">
            <v>369.88302743999998</v>
          </cell>
          <cell r="J24">
            <v>363.92778958399998</v>
          </cell>
          <cell r="K24">
            <v>354.56357084299998</v>
          </cell>
          <cell r="L24">
            <v>348.27456873099999</v>
          </cell>
          <cell r="M24">
            <v>339.45497533499997</v>
          </cell>
          <cell r="N24">
            <v>324.26685119899997</v>
          </cell>
          <cell r="O24">
            <v>316.79446591200002</v>
          </cell>
          <cell r="P24">
            <v>302.12180340899999</v>
          </cell>
          <cell r="Q24">
            <v>290.78280056</v>
          </cell>
          <cell r="R24">
            <v>284.97617921300002</v>
          </cell>
          <cell r="S24">
            <v>267.39220490500003</v>
          </cell>
          <cell r="T24">
            <v>262.51114695400003</v>
          </cell>
          <cell r="U24">
            <v>255.95472362000001</v>
          </cell>
          <cell r="V24">
            <v>240.826279656</v>
          </cell>
          <cell r="W24">
            <v>226.62660349699999</v>
          </cell>
          <cell r="X24">
            <v>219.79632746799999</v>
          </cell>
        </row>
        <row r="25">
          <cell r="A25" t="str">
            <v>SOx_Road transport</v>
          </cell>
          <cell r="B25" t="str">
            <v>Road transport</v>
          </cell>
          <cell r="C25" t="str">
            <v>SOx</v>
          </cell>
          <cell r="D25">
            <v>619.75630372620003</v>
          </cell>
          <cell r="E25">
            <v>595.66494687559998</v>
          </cell>
          <cell r="F25">
            <v>616.78320541990001</v>
          </cell>
          <cell r="G25">
            <v>619.23258825760001</v>
          </cell>
          <cell r="H25">
            <v>587.17658535589999</v>
          </cell>
          <cell r="I25">
            <v>476.57787853479999</v>
          </cell>
          <cell r="J25">
            <v>401.38496870239999</v>
          </cell>
          <cell r="K25">
            <v>251.06987969350001</v>
          </cell>
          <cell r="L25">
            <v>238.09795856580001</v>
          </cell>
          <cell r="M25">
            <v>214.12730126860001</v>
          </cell>
          <cell r="N25">
            <v>139.82567328388001</v>
          </cell>
          <cell r="O25">
            <v>127.30637911776</v>
          </cell>
          <cell r="P25">
            <v>108.12286912358999</v>
          </cell>
          <cell r="Q25">
            <v>104.40777074393</v>
          </cell>
          <cell r="R25">
            <v>100.754595761457</v>
          </cell>
          <cell r="S25">
            <v>48.692417833447998</v>
          </cell>
          <cell r="T25">
            <v>49.274459968457002</v>
          </cell>
          <cell r="U25">
            <v>51.876671739373002</v>
          </cell>
          <cell r="V25">
            <v>16.378375099644</v>
          </cell>
          <cell r="W25">
            <v>8.1630527221539992</v>
          </cell>
          <cell r="X25">
            <v>7.9845062557319997</v>
          </cell>
        </row>
      </sheetData>
      <sheetData sheetId="1">
        <row r="6">
          <cell r="A6" t="str">
            <v>CO_NTOT National total for the entire territory</v>
          </cell>
          <cell r="B6" t="str">
            <v>CO</v>
          </cell>
          <cell r="C6" t="str">
            <v>NTOT National total for the entire territory</v>
          </cell>
          <cell r="D6">
            <v>70878.607680596993</v>
          </cell>
          <cell r="E6">
            <v>69101.467423199996</v>
          </cell>
          <cell r="F6">
            <v>65859.340263951002</v>
          </cell>
          <cell r="G6">
            <v>65523.961606147001</v>
          </cell>
          <cell r="H6">
            <v>59537.043130543003</v>
          </cell>
          <cell r="I6">
            <v>56585.824787111997</v>
          </cell>
          <cell r="J6">
            <v>56071.186865374999</v>
          </cell>
          <cell r="K6">
            <v>53978.761292208001</v>
          </cell>
          <cell r="L6">
            <v>51202.457506038001</v>
          </cell>
          <cell r="M6">
            <v>48788.869194653002</v>
          </cell>
          <cell r="N6">
            <v>44171.967709001001</v>
          </cell>
          <cell r="O6">
            <v>42179.695353139003</v>
          </cell>
          <cell r="P6">
            <v>39603.825383540003</v>
          </cell>
          <cell r="Q6">
            <v>38281.897559252997</v>
          </cell>
          <cell r="R6">
            <v>37411.265340537997</v>
          </cell>
          <cell r="S6">
            <v>33671.144030274998</v>
          </cell>
          <cell r="T6">
            <v>32513.193239625001</v>
          </cell>
          <cell r="U6">
            <v>31490.478787148</v>
          </cell>
          <cell r="V6">
            <v>29259.322930942999</v>
          </cell>
          <cell r="W6">
            <v>26754.168331384</v>
          </cell>
          <cell r="X6">
            <v>27563.117119512</v>
          </cell>
        </row>
        <row r="7">
          <cell r="A7" t="str">
            <v>CO_1 A 3 a ii (i) Civil aviation (Domestic, LTO)</v>
          </cell>
          <cell r="B7" t="str">
            <v>CO</v>
          </cell>
          <cell r="C7" t="str">
            <v>1 A 3 a ii (i) Civil aviation (Domestic, LTO)</v>
          </cell>
          <cell r="D7">
            <v>94.779749624000004</v>
          </cell>
          <cell r="E7">
            <v>89.865152265999996</v>
          </cell>
          <cell r="F7">
            <v>82.276470535000001</v>
          </cell>
          <cell r="G7">
            <v>73.482289820999995</v>
          </cell>
          <cell r="H7">
            <v>81.599405456</v>
          </cell>
          <cell r="I7">
            <v>81.308919700000004</v>
          </cell>
          <cell r="J7">
            <v>81.913916655999998</v>
          </cell>
          <cell r="K7">
            <v>92.162025759000002</v>
          </cell>
          <cell r="L7">
            <v>89.032379814999999</v>
          </cell>
          <cell r="M7">
            <v>102.315991661</v>
          </cell>
          <cell r="N7">
            <v>112.99578514700001</v>
          </cell>
          <cell r="O7">
            <v>111.1125875</v>
          </cell>
          <cell r="P7">
            <v>98.547585706000007</v>
          </cell>
          <cell r="Q7">
            <v>92.885853424999993</v>
          </cell>
          <cell r="R7">
            <v>101.32800417599999</v>
          </cell>
          <cell r="S7">
            <v>99.900419423000002</v>
          </cell>
          <cell r="T7">
            <v>94.974252528999997</v>
          </cell>
          <cell r="U7">
            <v>81.963499079000002</v>
          </cell>
          <cell r="V7">
            <v>81.404157385999994</v>
          </cell>
          <cell r="W7">
            <v>73.657168909000006</v>
          </cell>
          <cell r="X7">
            <v>72.069312105999998</v>
          </cell>
        </row>
        <row r="8">
          <cell r="A8" t="str">
            <v>CO_1 A 3 a i (i) International aviation (LTO)</v>
          </cell>
          <cell r="B8" t="str">
            <v>CO</v>
          </cell>
          <cell r="C8" t="str">
            <v>1 A 3 a i (i) International aviation (LTO)</v>
          </cell>
          <cell r="D8">
            <v>37.006364384999998</v>
          </cell>
          <cell r="E8">
            <v>33.619637779000001</v>
          </cell>
          <cell r="F8">
            <v>34.655288538999997</v>
          </cell>
          <cell r="G8">
            <v>34.711012297000003</v>
          </cell>
          <cell r="H8">
            <v>34.827468433999996</v>
          </cell>
          <cell r="I8">
            <v>35.872281407999999</v>
          </cell>
          <cell r="J8">
            <v>36.143049585999997</v>
          </cell>
          <cell r="K8">
            <v>37.118647125000003</v>
          </cell>
          <cell r="L8">
            <v>39.165164427000001</v>
          </cell>
          <cell r="M8">
            <v>40.907228484999997</v>
          </cell>
          <cell r="N8">
            <v>44.844654480000003</v>
          </cell>
          <cell r="O8">
            <v>40.627554357000001</v>
          </cell>
          <cell r="P8">
            <v>39.019578692000003</v>
          </cell>
          <cell r="Q8">
            <v>39.327975035999998</v>
          </cell>
          <cell r="R8">
            <v>41.426549237000003</v>
          </cell>
          <cell r="S8">
            <v>45.675125975999997</v>
          </cell>
          <cell r="T8">
            <v>47.501395520000003</v>
          </cell>
          <cell r="U8">
            <v>48.895432298999999</v>
          </cell>
          <cell r="V8">
            <v>56.611178133999999</v>
          </cell>
          <cell r="W8">
            <v>53.577264301</v>
          </cell>
          <cell r="X8">
            <v>55.008953052999999</v>
          </cell>
        </row>
        <row r="9">
          <cell r="A9" t="str">
            <v>CO_1 A 3 b i  Road transport: Passenger cars</v>
          </cell>
          <cell r="B9" t="str">
            <v>CO</v>
          </cell>
          <cell r="C9" t="str">
            <v>1 A 3 b i  Road transport: Passenger cars</v>
          </cell>
          <cell r="D9">
            <v>34004.327473792</v>
          </cell>
          <cell r="E9">
            <v>33337.382354677</v>
          </cell>
          <cell r="F9">
            <v>32015.782466884</v>
          </cell>
          <cell r="G9">
            <v>30497.316989213999</v>
          </cell>
          <cell r="H9">
            <v>28984.908759360002</v>
          </cell>
          <cell r="I9">
            <v>27080.668436700998</v>
          </cell>
          <cell r="J9">
            <v>26484.862841323</v>
          </cell>
          <cell r="K9">
            <v>24576.375973165999</v>
          </cell>
          <cell r="L9">
            <v>23176.136812943001</v>
          </cell>
          <cell r="M9">
            <v>21281.681827756998</v>
          </cell>
          <cell r="N9">
            <v>18364.661830680001</v>
          </cell>
          <cell r="O9">
            <v>17005.430914294</v>
          </cell>
          <cell r="P9">
            <v>15264.810439231</v>
          </cell>
          <cell r="Q9">
            <v>13947.437573577001</v>
          </cell>
          <cell r="R9">
            <v>12722.039923491</v>
          </cell>
          <cell r="S9">
            <v>10567.523970582</v>
          </cell>
          <cell r="T9">
            <v>9707.0226428139995</v>
          </cell>
          <cell r="U9">
            <v>8800.6865812350006</v>
          </cell>
          <cell r="V9">
            <v>7173.0264988700001</v>
          </cell>
          <cell r="W9">
            <v>6267.9312556169998</v>
          </cell>
          <cell r="X9">
            <v>5390.402816674</v>
          </cell>
        </row>
        <row r="10">
          <cell r="A10" t="str">
            <v>CO_1 A 3 b ii  Road transport: Light duty vehicles</v>
          </cell>
          <cell r="B10" t="str">
            <v>CO</v>
          </cell>
          <cell r="C10" t="str">
            <v>1 A 3 b ii  Road transport: Light duty vehicles</v>
          </cell>
          <cell r="D10">
            <v>2295.801883953</v>
          </cell>
          <cell r="E10">
            <v>2237.6390237800001</v>
          </cell>
          <cell r="F10">
            <v>2166.8000156369999</v>
          </cell>
          <cell r="G10">
            <v>2067.891706593</v>
          </cell>
          <cell r="H10">
            <v>1932.5872496930001</v>
          </cell>
          <cell r="I10">
            <v>1791.0599585370001</v>
          </cell>
          <cell r="J10">
            <v>1704.0207879439999</v>
          </cell>
          <cell r="K10">
            <v>1576.7291794949999</v>
          </cell>
          <cell r="L10">
            <v>1470.807245832</v>
          </cell>
          <cell r="M10">
            <v>1310.603566427</v>
          </cell>
          <cell r="N10">
            <v>1127.152807463</v>
          </cell>
          <cell r="O10">
            <v>985.88806414600003</v>
          </cell>
          <cell r="P10">
            <v>866.59157311700005</v>
          </cell>
          <cell r="Q10">
            <v>767.40790913599994</v>
          </cell>
          <cell r="R10">
            <v>681.07234017400003</v>
          </cell>
          <cell r="S10">
            <v>654.16684045500006</v>
          </cell>
          <cell r="T10">
            <v>582.867224093</v>
          </cell>
          <cell r="U10">
            <v>557.09745463299998</v>
          </cell>
          <cell r="V10">
            <v>473.90277257299999</v>
          </cell>
          <cell r="W10">
            <v>523.58721805699997</v>
          </cell>
          <cell r="X10">
            <v>480.75330117300001</v>
          </cell>
        </row>
        <row r="11">
          <cell r="A11" t="str">
            <v>CO_1 A 3 b iii Road transport: Heavy duty vehicles</v>
          </cell>
          <cell r="B11" t="str">
            <v>CO</v>
          </cell>
          <cell r="C11" t="str">
            <v>1 A 3 b iii Road transport: Heavy duty vehicles</v>
          </cell>
          <cell r="D11">
            <v>536.11877932599998</v>
          </cell>
          <cell r="E11">
            <v>526.57625608199999</v>
          </cell>
          <cell r="F11">
            <v>538.68147721599996</v>
          </cell>
          <cell r="G11">
            <v>528.39433842899996</v>
          </cell>
          <cell r="H11">
            <v>520.09842407600001</v>
          </cell>
          <cell r="I11">
            <v>521.53122434900001</v>
          </cell>
          <cell r="J11">
            <v>518.06888360300002</v>
          </cell>
          <cell r="K11">
            <v>508.30748292099997</v>
          </cell>
          <cell r="L11">
            <v>495.64870426300001</v>
          </cell>
          <cell r="M11">
            <v>490.72777217399999</v>
          </cell>
          <cell r="N11">
            <v>506.22345361700002</v>
          </cell>
          <cell r="O11">
            <v>475.09104366700001</v>
          </cell>
          <cell r="P11">
            <v>460.59165819200001</v>
          </cell>
          <cell r="Q11">
            <v>450.29124109899999</v>
          </cell>
          <cell r="R11">
            <v>449.91448405599999</v>
          </cell>
          <cell r="S11">
            <v>479.728717453</v>
          </cell>
          <cell r="T11">
            <v>465.540145446</v>
          </cell>
          <cell r="U11">
            <v>458.53541710899998</v>
          </cell>
          <cell r="V11">
            <v>414.54136058099999</v>
          </cell>
          <cell r="W11">
            <v>442.16101298900003</v>
          </cell>
          <cell r="X11">
            <v>532.48716009700001</v>
          </cell>
        </row>
        <row r="12">
          <cell r="A12" t="str">
            <v>CO_1 A 3 b iv  Road transport: Mopeds &amp; motorcycles</v>
          </cell>
          <cell r="B12" t="str">
            <v>CO</v>
          </cell>
          <cell r="C12" t="str">
            <v>1 A 3 b iv  Road transport: Mopeds &amp; motorcycles</v>
          </cell>
          <cell r="D12">
            <v>1449.802216153</v>
          </cell>
          <cell r="E12">
            <v>1411.101416982</v>
          </cell>
          <cell r="F12">
            <v>1408.1407217589999</v>
          </cell>
          <cell r="G12">
            <v>1456.5164760759999</v>
          </cell>
          <cell r="H12">
            <v>1441.7954775319999</v>
          </cell>
          <cell r="I12">
            <v>1435.3249042489999</v>
          </cell>
          <cell r="J12">
            <v>1473.813433516</v>
          </cell>
          <cell r="K12">
            <v>1515.5725558510001</v>
          </cell>
          <cell r="L12">
            <v>1632.46554522</v>
          </cell>
          <cell r="M12">
            <v>1637.6927140939999</v>
          </cell>
          <cell r="N12">
            <v>1575.2968284389999</v>
          </cell>
          <cell r="O12">
            <v>1522.342182205</v>
          </cell>
          <cell r="P12">
            <v>1464.89397211</v>
          </cell>
          <cell r="Q12">
            <v>1445.070004981</v>
          </cell>
          <cell r="R12">
            <v>1386.98011277</v>
          </cell>
          <cell r="S12">
            <v>1279.0400985639999</v>
          </cell>
          <cell r="T12">
            <v>1223.2196534320001</v>
          </cell>
          <cell r="U12">
            <v>1134.6920738010001</v>
          </cell>
          <cell r="V12">
            <v>1058.9768418860001</v>
          </cell>
          <cell r="W12">
            <v>1036.5428892499999</v>
          </cell>
          <cell r="X12">
            <v>1005.51486952</v>
          </cell>
        </row>
        <row r="13">
          <cell r="A13" t="str">
            <v>CO_1 A 3 b v   Road transport: Gasoline evaporation</v>
          </cell>
          <cell r="B13" t="str">
            <v>CO</v>
          </cell>
          <cell r="C13" t="str">
            <v>1 A 3 b v   Road transport: Gasoline evaporation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CO_1 A 3 b vi  Road transport: Automobile tyre and brake wear</v>
          </cell>
          <cell r="B14" t="str">
            <v>CO</v>
          </cell>
          <cell r="C14" t="str">
            <v>1 A 3 b vi  Road transport: Automobile tyre and brake wear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CO_1 A 3 b vii Road transport: Automobile road abrasion</v>
          </cell>
          <cell r="B15" t="str">
            <v>CO</v>
          </cell>
          <cell r="C15" t="str">
            <v>1 A 3 b vii Road transport: Automobile road abrasion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CO_1 A 3 c  Railways</v>
          </cell>
          <cell r="B16" t="str">
            <v>CO</v>
          </cell>
          <cell r="C16" t="str">
            <v>1 A 3 c  Railways</v>
          </cell>
          <cell r="D16">
            <v>73.767304451000001</v>
          </cell>
          <cell r="E16">
            <v>70.530063287000004</v>
          </cell>
          <cell r="F16">
            <v>67.557416361999998</v>
          </cell>
          <cell r="G16">
            <v>66.612723445</v>
          </cell>
          <cell r="H16">
            <v>62.837374087000001</v>
          </cell>
          <cell r="I16">
            <v>63.284778207999999</v>
          </cell>
          <cell r="J16">
            <v>60.697084793000002</v>
          </cell>
          <cell r="K16">
            <v>59.460376361999998</v>
          </cell>
          <cell r="L16">
            <v>57.188941235000001</v>
          </cell>
          <cell r="M16">
            <v>53.780891752000002</v>
          </cell>
          <cell r="N16">
            <v>54.434673877000002</v>
          </cell>
          <cell r="O16">
            <v>48.850374842999997</v>
          </cell>
          <cell r="P16">
            <v>46.741437195000003</v>
          </cell>
          <cell r="Q16">
            <v>46.154107531999998</v>
          </cell>
          <cell r="R16">
            <v>46.450208648999997</v>
          </cell>
          <cell r="S16">
            <v>35.916939652000003</v>
          </cell>
          <cell r="T16">
            <v>39.809341721999999</v>
          </cell>
          <cell r="U16">
            <v>40.74572113</v>
          </cell>
          <cell r="V16">
            <v>44.271529504</v>
          </cell>
          <cell r="W16">
            <v>44.743955487000001</v>
          </cell>
          <cell r="X16">
            <v>45.355668184000002</v>
          </cell>
        </row>
        <row r="17">
          <cell r="A17" t="str">
            <v>CO_1 A 3 d i (ii) International inland waterways</v>
          </cell>
          <cell r="B17" t="str">
            <v>CO</v>
          </cell>
          <cell r="C17" t="str">
            <v>1 A 3 d i (ii) International inland waterways</v>
          </cell>
          <cell r="D17">
            <v>7.1731344889999997</v>
          </cell>
          <cell r="E17">
            <v>6.3943113409999999</v>
          </cell>
          <cell r="F17">
            <v>6.2903601220000001</v>
          </cell>
          <cell r="G17">
            <v>6.2075922620000004</v>
          </cell>
          <cell r="H17">
            <v>6.2152724150000003</v>
          </cell>
          <cell r="I17">
            <v>6.097645118</v>
          </cell>
          <cell r="J17">
            <v>6.1238413569999999</v>
          </cell>
          <cell r="K17">
            <v>7.1144394459999996</v>
          </cell>
          <cell r="L17">
            <v>5.9288196649999998</v>
          </cell>
          <cell r="M17">
            <v>5.4561449309999999</v>
          </cell>
          <cell r="N17">
            <v>6.2605479649999998</v>
          </cell>
          <cell r="O17">
            <v>5.8839736729999998</v>
          </cell>
          <cell r="P17">
            <v>5.5173752719999998</v>
          </cell>
          <cell r="Q17">
            <v>5.089597575</v>
          </cell>
          <cell r="R17">
            <v>4.7935059549999997</v>
          </cell>
          <cell r="S17">
            <v>5.3413749470000003</v>
          </cell>
          <cell r="T17">
            <v>5.0717466059999996</v>
          </cell>
          <cell r="U17">
            <v>5.2181674449999997</v>
          </cell>
          <cell r="V17">
            <v>4.9772417899999999</v>
          </cell>
          <cell r="W17">
            <v>3.9019225770000001</v>
          </cell>
          <cell r="X17">
            <v>4.4089886890000001</v>
          </cell>
        </row>
        <row r="18">
          <cell r="A18" t="str">
            <v>CO_1 A 3 d ii National navigation (Shipping)</v>
          </cell>
          <cell r="B18" t="str">
            <v>CO</v>
          </cell>
          <cell r="C18" t="str">
            <v>1 A 3 d ii National navigation (Shipping)</v>
          </cell>
          <cell r="D18">
            <v>426.19375282800002</v>
          </cell>
          <cell r="E18">
            <v>436.49072012300002</v>
          </cell>
          <cell r="F18">
            <v>443.76996968499998</v>
          </cell>
          <cell r="G18">
            <v>449.52745695800002</v>
          </cell>
          <cell r="H18">
            <v>457.57287100299999</v>
          </cell>
          <cell r="I18">
            <v>487.866267569</v>
          </cell>
          <cell r="J18">
            <v>497.55649448399998</v>
          </cell>
          <cell r="K18">
            <v>498.88785729300002</v>
          </cell>
          <cell r="L18">
            <v>511.994367238</v>
          </cell>
          <cell r="M18">
            <v>516.96134020399995</v>
          </cell>
          <cell r="N18">
            <v>510.18123821299997</v>
          </cell>
          <cell r="O18">
            <v>517.66046143699998</v>
          </cell>
          <cell r="P18">
            <v>529.34077106300003</v>
          </cell>
          <cell r="Q18">
            <v>540.77302007200001</v>
          </cell>
          <cell r="R18">
            <v>533.27179660399997</v>
          </cell>
          <cell r="S18">
            <v>525.78059900799997</v>
          </cell>
          <cell r="T18">
            <v>526.98785797999994</v>
          </cell>
          <cell r="U18">
            <v>525.49886875300001</v>
          </cell>
          <cell r="V18">
            <v>504.81691289000003</v>
          </cell>
          <cell r="W18">
            <v>495.34442957700003</v>
          </cell>
          <cell r="X18">
            <v>456.70225829700001</v>
          </cell>
        </row>
        <row r="19">
          <cell r="A19" t="str">
            <v>CO_1 A 4 b ii  Residential: Household and gardening (mobile)</v>
          </cell>
          <cell r="B19" t="str">
            <v>CO</v>
          </cell>
          <cell r="C19" t="str">
            <v>1 A 4 b ii  Residential: Household and gardening (mobile)</v>
          </cell>
          <cell r="D19">
            <v>366.79114833099999</v>
          </cell>
          <cell r="E19">
            <v>363.22595198400001</v>
          </cell>
          <cell r="F19">
            <v>370.72335678500002</v>
          </cell>
          <cell r="G19">
            <v>375.14985375499998</v>
          </cell>
          <cell r="H19">
            <v>378.18184274200001</v>
          </cell>
          <cell r="I19">
            <v>381.20771286799999</v>
          </cell>
          <cell r="J19">
            <v>381.60545869399999</v>
          </cell>
          <cell r="K19">
            <v>380.00393235299998</v>
          </cell>
          <cell r="L19">
            <v>377.37981465399997</v>
          </cell>
          <cell r="M19">
            <v>377.10892793800002</v>
          </cell>
          <cell r="N19">
            <v>398.23686564500002</v>
          </cell>
          <cell r="O19">
            <v>385.46347759700001</v>
          </cell>
          <cell r="P19">
            <v>384.562887569</v>
          </cell>
          <cell r="Q19">
            <v>384.65380780200002</v>
          </cell>
          <cell r="R19">
            <v>386.131481436</v>
          </cell>
          <cell r="S19">
            <v>406.82163338100003</v>
          </cell>
          <cell r="T19">
            <v>409.39494277699998</v>
          </cell>
          <cell r="U19">
            <v>409.44656115700002</v>
          </cell>
          <cell r="V19">
            <v>409.75847775</v>
          </cell>
          <cell r="W19">
            <v>446.51836519599999</v>
          </cell>
          <cell r="X19">
            <v>447.50870790599998</v>
          </cell>
        </row>
        <row r="20">
          <cell r="A20" t="str">
            <v>CO_1 A 4 c i  Agriculture/Forestry/Fishing: Stationary</v>
          </cell>
          <cell r="B20" t="str">
            <v>CO</v>
          </cell>
          <cell r="C20" t="str">
            <v>1 A 4 c i  Agriculture/Forestry/Fishing: Stationary</v>
          </cell>
          <cell r="D20">
            <v>323.205250202</v>
          </cell>
          <cell r="E20">
            <v>232.61346133500001</v>
          </cell>
          <cell r="F20">
            <v>209.09810698699999</v>
          </cell>
          <cell r="G20">
            <v>203.35814970000001</v>
          </cell>
          <cell r="H20">
            <v>184.85018231199999</v>
          </cell>
          <cell r="I20">
            <v>176.90633138600001</v>
          </cell>
          <cell r="J20">
            <v>172.956716629</v>
          </cell>
          <cell r="K20">
            <v>177.738093292</v>
          </cell>
          <cell r="L20">
            <v>171.348717913</v>
          </cell>
          <cell r="M20">
            <v>169.92370249800001</v>
          </cell>
          <cell r="N20">
            <v>210.387813169</v>
          </cell>
          <cell r="O20">
            <v>210.39897942600001</v>
          </cell>
          <cell r="P20">
            <v>205.98173630400001</v>
          </cell>
          <cell r="Q20">
            <v>193.826803383</v>
          </cell>
          <cell r="R20">
            <v>194.479220943</v>
          </cell>
          <cell r="S20">
            <v>179.85174207</v>
          </cell>
          <cell r="T20">
            <v>175.976407596</v>
          </cell>
          <cell r="U20">
            <v>206.10113497500001</v>
          </cell>
          <cell r="V20">
            <v>408.791580942</v>
          </cell>
          <cell r="W20">
            <v>669.78147034400001</v>
          </cell>
          <cell r="X20">
            <v>703.27915049700005</v>
          </cell>
        </row>
        <row r="21">
          <cell r="A21" t="str">
            <v>CO_1 A 4 c ii  Agriculture/Forestry/Fishing: Off-road vehicles and other machinery</v>
          </cell>
          <cell r="B21" t="str">
            <v>CO</v>
          </cell>
          <cell r="C21" t="str">
            <v>1 A 4 c ii  Agriculture/Forestry/Fishing: Off-road vehicles and other machinery</v>
          </cell>
          <cell r="D21">
            <v>864.93761513200002</v>
          </cell>
          <cell r="E21">
            <v>758.78831380700001</v>
          </cell>
          <cell r="F21">
            <v>694.30489673700004</v>
          </cell>
          <cell r="G21">
            <v>687.88071280899999</v>
          </cell>
          <cell r="H21">
            <v>685.41346270899999</v>
          </cell>
          <cell r="I21">
            <v>661.51443319600003</v>
          </cell>
          <cell r="J21">
            <v>669.58217663300002</v>
          </cell>
          <cell r="K21">
            <v>636.26723692799999</v>
          </cell>
          <cell r="L21">
            <v>600.83122131200003</v>
          </cell>
          <cell r="M21">
            <v>589.82091200299999</v>
          </cell>
          <cell r="N21">
            <v>578.01135945199997</v>
          </cell>
          <cell r="O21">
            <v>550.33758078000005</v>
          </cell>
          <cell r="P21">
            <v>540.70051627400005</v>
          </cell>
          <cell r="Q21">
            <v>525.06618434500001</v>
          </cell>
          <cell r="R21">
            <v>521.99778552099997</v>
          </cell>
          <cell r="S21">
            <v>519.62810732800006</v>
          </cell>
          <cell r="T21">
            <v>528.48222236499998</v>
          </cell>
          <cell r="U21">
            <v>523.59035635099997</v>
          </cell>
          <cell r="V21">
            <v>713.84871057199996</v>
          </cell>
          <cell r="W21">
            <v>426.632066071</v>
          </cell>
          <cell r="X21">
            <v>436.09059160599998</v>
          </cell>
        </row>
        <row r="22">
          <cell r="A22" t="str">
            <v>CO_1 A 4 c iii Agriculture/Forestry/Fishing: National fishing</v>
          </cell>
          <cell r="B22" t="str">
            <v>CO</v>
          </cell>
          <cell r="C22" t="str">
            <v>1 A 4 c iii Agriculture/Forestry/Fishing: National fishing</v>
          </cell>
          <cell r="D22">
            <v>23.104318340999999</v>
          </cell>
          <cell r="E22">
            <v>23.236503589000002</v>
          </cell>
          <cell r="F22">
            <v>21.571619754</v>
          </cell>
          <cell r="G22">
            <v>21.471320853999998</v>
          </cell>
          <cell r="H22">
            <v>21.728714433</v>
          </cell>
          <cell r="I22">
            <v>19.694887238</v>
          </cell>
          <cell r="J22">
            <v>19.651035355000001</v>
          </cell>
          <cell r="K22">
            <v>19.467997518000001</v>
          </cell>
          <cell r="L22">
            <v>19.111957636</v>
          </cell>
          <cell r="M22">
            <v>19.922543318999999</v>
          </cell>
          <cell r="N22">
            <v>19.848643070000001</v>
          </cell>
          <cell r="O22">
            <v>20.350021551000001</v>
          </cell>
          <cell r="P22">
            <v>20.356579563</v>
          </cell>
          <cell r="Q22">
            <v>19.441514174999998</v>
          </cell>
          <cell r="R22">
            <v>18.601522121999999</v>
          </cell>
          <cell r="S22">
            <v>18.267066830000001</v>
          </cell>
          <cell r="T22">
            <v>16.979110744</v>
          </cell>
          <cell r="U22">
            <v>15.974169018</v>
          </cell>
          <cell r="V22">
            <v>15.230565704</v>
          </cell>
          <cell r="W22">
            <v>16.891669999000001</v>
          </cell>
          <cell r="X22">
            <v>15.420036228000001</v>
          </cell>
        </row>
        <row r="23">
          <cell r="A23" t="str">
            <v>CO_1 A 5 b  Other, Mobile (including military, land based and recreational boats)</v>
          </cell>
          <cell r="B23" t="str">
            <v>CO</v>
          </cell>
          <cell r="C23" t="str">
            <v>1 A 5 b  Other, Mobile (including military, land based and recreational boats)</v>
          </cell>
          <cell r="D23">
            <v>318.39189691299998</v>
          </cell>
          <cell r="E23">
            <v>267.91796946599999</v>
          </cell>
          <cell r="F23">
            <v>241.14766878099999</v>
          </cell>
          <cell r="G23">
            <v>229.02167615799999</v>
          </cell>
          <cell r="H23">
            <v>225.89281579999999</v>
          </cell>
          <cell r="I23">
            <v>215.008242701</v>
          </cell>
          <cell r="J23">
            <v>228.421764319</v>
          </cell>
          <cell r="K23">
            <v>222.53146243</v>
          </cell>
          <cell r="L23">
            <v>268.143708753</v>
          </cell>
          <cell r="M23">
            <v>314.33349007599998</v>
          </cell>
          <cell r="N23">
            <v>160.66731085000001</v>
          </cell>
          <cell r="O23">
            <v>154.42591717100001</v>
          </cell>
          <cell r="P23">
            <v>149.54319852500001</v>
          </cell>
          <cell r="Q23">
            <v>170.31516970600001</v>
          </cell>
          <cell r="R23">
            <v>179.30014476900001</v>
          </cell>
          <cell r="S23">
            <v>152.82033308000001</v>
          </cell>
          <cell r="T23">
            <v>145.302872732</v>
          </cell>
          <cell r="U23">
            <v>139.98441388000001</v>
          </cell>
          <cell r="V23">
            <v>108.14442026899999</v>
          </cell>
          <cell r="W23">
            <v>91.819242105000001</v>
          </cell>
          <cell r="X23">
            <v>77.051355518999998</v>
          </cell>
        </row>
        <row r="24">
          <cell r="A24" t="str">
            <v>CO_1 A 3 a ii (ii) Memo item - Civil aviation (Domestic, Cruise)</v>
          </cell>
          <cell r="B24" t="str">
            <v>CO</v>
          </cell>
          <cell r="C24" t="str">
            <v>1 A 3 a ii (ii) Memo item - Civil aviation (Domestic, Cruise)</v>
          </cell>
          <cell r="D24">
            <v>13.873894822800001</v>
          </cell>
          <cell r="E24">
            <v>13.4058003318</v>
          </cell>
          <cell r="F24">
            <v>13.1189277178</v>
          </cell>
          <cell r="G24">
            <v>12.4641667848</v>
          </cell>
          <cell r="H24">
            <v>12.2671155088</v>
          </cell>
          <cell r="I24">
            <v>11.9152545208</v>
          </cell>
          <cell r="J24">
            <v>12.639643768699999</v>
          </cell>
          <cell r="K24">
            <v>13.194080378500001</v>
          </cell>
          <cell r="L24">
            <v>13.3136058494</v>
          </cell>
          <cell r="M24">
            <v>14.9063953003</v>
          </cell>
          <cell r="N24">
            <v>14.900437350100001</v>
          </cell>
          <cell r="O24">
            <v>15.123991480000001</v>
          </cell>
          <cell r="P24">
            <v>15.28832506</v>
          </cell>
          <cell r="Q24">
            <v>14.498371411000001</v>
          </cell>
          <cell r="R24">
            <v>14.2370133765</v>
          </cell>
          <cell r="S24">
            <v>12.793398374000001</v>
          </cell>
          <cell r="T24">
            <v>12.6236879394</v>
          </cell>
          <cell r="U24">
            <v>12.046172759399999</v>
          </cell>
          <cell r="V24">
            <v>11.1857130396</v>
          </cell>
          <cell r="W24">
            <v>10.7375223807</v>
          </cell>
          <cell r="X24">
            <v>10.773149719099999</v>
          </cell>
        </row>
        <row r="25">
          <cell r="A25" t="str">
            <v>CO_1 A 3 a i (ii) Memo item - International aviation (Cruise)</v>
          </cell>
          <cell r="B25" t="str">
            <v>CO</v>
          </cell>
          <cell r="C25" t="str">
            <v>1 A 3 a i (ii) Memo item - International aviation (Cruise)</v>
          </cell>
          <cell r="D25">
            <v>43.514375305999998</v>
          </cell>
          <cell r="E25">
            <v>31.540243383</v>
          </cell>
          <cell r="F25">
            <v>42.349027407000001</v>
          </cell>
          <cell r="G25">
            <v>37.098212826999998</v>
          </cell>
          <cell r="H25">
            <v>43.632681347000002</v>
          </cell>
          <cell r="I25">
            <v>44.905578167999998</v>
          </cell>
          <cell r="J25">
            <v>46.903468877000002</v>
          </cell>
          <cell r="K25">
            <v>47.482636681000002</v>
          </cell>
          <cell r="L25">
            <v>46.064374469999997</v>
          </cell>
          <cell r="M25">
            <v>53.828639238999997</v>
          </cell>
          <cell r="N25">
            <v>49.569395385</v>
          </cell>
          <cell r="O25">
            <v>44.019660109999997</v>
          </cell>
          <cell r="P25">
            <v>41.971954064000002</v>
          </cell>
          <cell r="Q25">
            <v>44.079209321999997</v>
          </cell>
          <cell r="R25">
            <v>46.450251444000003</v>
          </cell>
          <cell r="S25">
            <v>45.503468374000001</v>
          </cell>
          <cell r="T25">
            <v>47.33475911</v>
          </cell>
          <cell r="U25">
            <v>50.347696773000003</v>
          </cell>
          <cell r="V25">
            <v>57.001365602</v>
          </cell>
          <cell r="W25">
            <v>53.356153444</v>
          </cell>
          <cell r="X25">
            <v>52.743552352999998</v>
          </cell>
        </row>
        <row r="26">
          <cell r="A26" t="str">
            <v>CO_1 A 3 d i (i) Memo item - International maritime navigation</v>
          </cell>
          <cell r="B26" t="str">
            <v>CO</v>
          </cell>
          <cell r="C26" t="str">
            <v>1 A 3 d i (i) Memo item - International maritime navigation</v>
          </cell>
          <cell r="D26">
            <v>153.83487474200001</v>
          </cell>
          <cell r="E26">
            <v>147.369341488</v>
          </cell>
          <cell r="F26">
            <v>146.36023964200001</v>
          </cell>
          <cell r="G26">
            <v>150.45965745699999</v>
          </cell>
          <cell r="H26">
            <v>183.975504355</v>
          </cell>
          <cell r="I26">
            <v>150.89563168500001</v>
          </cell>
          <cell r="J26">
            <v>155.43588663599999</v>
          </cell>
          <cell r="K26">
            <v>208.88054160300001</v>
          </cell>
          <cell r="L26">
            <v>175.76173907</v>
          </cell>
          <cell r="M26">
            <v>165.93091902800001</v>
          </cell>
          <cell r="N26">
            <v>158.48705517799999</v>
          </cell>
          <cell r="O26">
            <v>153.99591013400001</v>
          </cell>
          <cell r="P26">
            <v>149.18002072199999</v>
          </cell>
          <cell r="Q26">
            <v>160.45468974799999</v>
          </cell>
          <cell r="R26">
            <v>167.39630745700001</v>
          </cell>
          <cell r="S26">
            <v>163.84639891899999</v>
          </cell>
          <cell r="T26">
            <v>178.88369827700001</v>
          </cell>
          <cell r="U26">
            <v>183.95556060199999</v>
          </cell>
          <cell r="V26">
            <v>196.36104415200001</v>
          </cell>
          <cell r="W26">
            <v>180.06820926200001</v>
          </cell>
          <cell r="X26">
            <v>175.20370892099999</v>
          </cell>
        </row>
        <row r="27">
          <cell r="A27" t="str">
            <v>NH3_NTOT National total for the entire territory</v>
          </cell>
          <cell r="B27" t="str">
            <v>NH3</v>
          </cell>
          <cell r="C27" t="str">
            <v>NTOT National total for the entire territory</v>
          </cell>
          <cell r="D27">
            <v>5112.5262154640004</v>
          </cell>
          <cell r="E27">
            <v>4864.6680085859998</v>
          </cell>
          <cell r="F27">
            <v>4655.8107953649996</v>
          </cell>
          <cell r="G27">
            <v>4458.8832687109998</v>
          </cell>
          <cell r="H27">
            <v>4383.1688147060004</v>
          </cell>
          <cell r="I27">
            <v>4283.3544912019997</v>
          </cell>
          <cell r="J27">
            <v>4276.341676125</v>
          </cell>
          <cell r="K27">
            <v>4262.3000755630001</v>
          </cell>
          <cell r="L27">
            <v>4253.5072751859998</v>
          </cell>
          <cell r="M27">
            <v>4219.7006974839996</v>
          </cell>
          <cell r="N27">
            <v>4127.9581738549996</v>
          </cell>
          <cell r="O27">
            <v>4080.081223229</v>
          </cell>
          <cell r="P27">
            <v>4033.8614985509998</v>
          </cell>
          <cell r="Q27">
            <v>4009.4590766189999</v>
          </cell>
          <cell r="R27">
            <v>3971.681361857</v>
          </cell>
          <cell r="S27">
            <v>3888.130373384</v>
          </cell>
          <cell r="T27">
            <v>3882.2344085710001</v>
          </cell>
          <cell r="U27">
            <v>3886.7980600999999</v>
          </cell>
          <cell r="V27">
            <v>3792.1590954170001</v>
          </cell>
          <cell r="W27">
            <v>3749.0294921119998</v>
          </cell>
          <cell r="X27">
            <v>4190.9174181830003</v>
          </cell>
        </row>
        <row r="28">
          <cell r="A28" t="str">
            <v>NH3_1 A 3 a ii (i) Civil aviation (Domestic, LTO)</v>
          </cell>
          <cell r="B28" t="str">
            <v>NH3</v>
          </cell>
          <cell r="C28" t="str">
            <v>1 A 3 a ii (i) Civil aviation (Domestic, LTO)</v>
          </cell>
          <cell r="D28">
            <v>3.6917946E-2</v>
          </cell>
          <cell r="E28">
            <v>3.4967784000000002E-2</v>
          </cell>
          <cell r="F28">
            <v>3.5948494999999997E-2</v>
          </cell>
          <cell r="G28">
            <v>3.4033316000000001E-2</v>
          </cell>
          <cell r="H28">
            <v>3.3804762000000002E-2</v>
          </cell>
          <cell r="I28">
            <v>3.5951268000000002E-2</v>
          </cell>
          <cell r="J28">
            <v>3.5708393999999997E-2</v>
          </cell>
          <cell r="K28">
            <v>3.7438686999999998E-2</v>
          </cell>
          <cell r="L28">
            <v>3.6173258E-2</v>
          </cell>
          <cell r="M28">
            <v>3.6178017999999999E-2</v>
          </cell>
          <cell r="N28">
            <v>3.8429571000000003E-2</v>
          </cell>
          <cell r="O28">
            <v>3.6886349999999998E-2</v>
          </cell>
          <cell r="P28">
            <v>3.5781729999999998E-2</v>
          </cell>
          <cell r="Q28">
            <v>3.5576272999999999E-2</v>
          </cell>
          <cell r="R28">
            <v>3.6071049000000001E-2</v>
          </cell>
          <cell r="S28">
            <v>3.7651707999999999E-2</v>
          </cell>
          <cell r="T28">
            <v>3.9170336E-2</v>
          </cell>
          <cell r="U28">
            <v>4.0230177999999998E-2</v>
          </cell>
          <cell r="V28">
            <v>4.0968032000000001E-2</v>
          </cell>
          <cell r="W28">
            <v>3.8370045999999998E-2</v>
          </cell>
          <cell r="X28">
            <v>3.8299833999999998E-2</v>
          </cell>
        </row>
        <row r="29">
          <cell r="A29" t="str">
            <v>NH3_1 A 3 a i (i) International aviation (LTO)</v>
          </cell>
          <cell r="B29" t="str">
            <v>NH3</v>
          </cell>
          <cell r="C29" t="str">
            <v>1 A 3 a i (i) International aviation (LTO)</v>
          </cell>
          <cell r="D29">
            <v>5.4191747999999998E-2</v>
          </cell>
          <cell r="E29">
            <v>5.5705005000000002E-2</v>
          </cell>
          <cell r="F29">
            <v>6.3581653000000002E-2</v>
          </cell>
          <cell r="G29">
            <v>6.6128622999999997E-2</v>
          </cell>
          <cell r="H29">
            <v>6.8588250000000003E-2</v>
          </cell>
          <cell r="I29">
            <v>7.3691775000000001E-2</v>
          </cell>
          <cell r="J29">
            <v>7.7249841999999999E-2</v>
          </cell>
          <cell r="K29">
            <v>7.9530034999999999E-2</v>
          </cell>
          <cell r="L29">
            <v>8.0736365000000004E-2</v>
          </cell>
          <cell r="M29">
            <v>8.0829506999999995E-2</v>
          </cell>
          <cell r="N29">
            <v>8.9120544999999995E-2</v>
          </cell>
          <cell r="O29">
            <v>8.8144825999999996E-2</v>
          </cell>
          <cell r="P29">
            <v>8.4773623000000006E-2</v>
          </cell>
          <cell r="Q29">
            <v>8.8545811000000002E-2</v>
          </cell>
          <cell r="R29">
            <v>9.8953269999999996E-2</v>
          </cell>
          <cell r="S29">
            <v>0.106410581</v>
          </cell>
          <cell r="T29">
            <v>0.111730104</v>
          </cell>
          <cell r="U29">
            <v>0.116666477</v>
          </cell>
          <cell r="V29">
            <v>0.119777327</v>
          </cell>
          <cell r="W29">
            <v>0.113983416</v>
          </cell>
          <cell r="X29">
            <v>0.118514964</v>
          </cell>
        </row>
        <row r="30">
          <cell r="A30" t="str">
            <v>NH3_1 A 3 b i  Road transport: Passenger cars</v>
          </cell>
          <cell r="B30" t="str">
            <v>NH3</v>
          </cell>
          <cell r="C30" t="str">
            <v>1 A 3 b i  Road transport: Passenger cars</v>
          </cell>
          <cell r="D30">
            <v>14.258058520100001</v>
          </cell>
          <cell r="E30">
            <v>19.238863631099999</v>
          </cell>
          <cell r="F30">
            <v>26.477013915099999</v>
          </cell>
          <cell r="G30">
            <v>36.417713455099999</v>
          </cell>
          <cell r="H30">
            <v>47.376215650100001</v>
          </cell>
          <cell r="I30">
            <v>57.559889276100002</v>
          </cell>
          <cell r="J30">
            <v>66.995602880199996</v>
          </cell>
          <cell r="K30">
            <v>77.358518712410003</v>
          </cell>
          <cell r="L30">
            <v>87.4766498603</v>
          </cell>
          <cell r="M30">
            <v>94.446749228300007</v>
          </cell>
          <cell r="N30">
            <v>119.1877521153</v>
          </cell>
          <cell r="O30">
            <v>116.499261695</v>
          </cell>
          <cell r="P30">
            <v>113.786467128</v>
          </cell>
          <cell r="Q30">
            <v>110.023444873</v>
          </cell>
          <cell r="R30">
            <v>105.71655571700001</v>
          </cell>
          <cell r="S30">
            <v>100.707176455</v>
          </cell>
          <cell r="T30">
            <v>94.219097413</v>
          </cell>
          <cell r="U30">
            <v>89.952328143000003</v>
          </cell>
          <cell r="V30">
            <v>83.440164306</v>
          </cell>
          <cell r="W30">
            <v>78.676179832000003</v>
          </cell>
          <cell r="X30">
            <v>73.244339443000001</v>
          </cell>
        </row>
        <row r="31">
          <cell r="A31" t="str">
            <v>NH3_1 A 3 b ii  Road transport: Light duty vehicles</v>
          </cell>
          <cell r="B31" t="str">
            <v>NH3</v>
          </cell>
          <cell r="C31" t="str">
            <v>1 A 3 b ii  Road transport: Light duty vehicles</v>
          </cell>
          <cell r="D31">
            <v>0.59931701618</v>
          </cell>
          <cell r="E31">
            <v>0.61376001818000003</v>
          </cell>
          <cell r="F31">
            <v>0.66950342017999998</v>
          </cell>
          <cell r="G31">
            <v>0.72863642817999996</v>
          </cell>
          <cell r="H31">
            <v>0.79991532517999997</v>
          </cell>
          <cell r="I31">
            <v>0.96716330717999999</v>
          </cell>
          <cell r="J31">
            <v>1.1455419609399999</v>
          </cell>
          <cell r="K31">
            <v>1.3159537074600001</v>
          </cell>
          <cell r="L31">
            <v>1.5305975327000001</v>
          </cell>
          <cell r="M31">
            <v>1.6928027566999999</v>
          </cell>
          <cell r="N31">
            <v>2.1900502187000002</v>
          </cell>
          <cell r="O31">
            <v>2.2325082859999998</v>
          </cell>
          <cell r="P31">
            <v>2.1936881760000002</v>
          </cell>
          <cell r="Q31">
            <v>2.126830666</v>
          </cell>
          <cell r="R31">
            <v>2.0863345639999999</v>
          </cell>
          <cell r="S31">
            <v>2.1011848770000001</v>
          </cell>
          <cell r="T31">
            <v>2.3200223420000001</v>
          </cell>
          <cell r="U31">
            <v>2.0425784500000002</v>
          </cell>
          <cell r="V31">
            <v>1.8829283539999999</v>
          </cell>
          <cell r="W31">
            <v>1.7436497310000001</v>
          </cell>
          <cell r="X31">
            <v>2.0359474080000002</v>
          </cell>
        </row>
        <row r="32">
          <cell r="A32" t="str">
            <v>NH3_1 A 3 b iii Road transport: Heavy duty vehicles</v>
          </cell>
          <cell r="B32" t="str">
            <v>NH3</v>
          </cell>
          <cell r="C32" t="str">
            <v>1 A 3 b iii Road transport: Heavy duty vehicles</v>
          </cell>
          <cell r="D32">
            <v>0.77967972571999999</v>
          </cell>
          <cell r="E32">
            <v>0.78929846532000003</v>
          </cell>
          <cell r="F32">
            <v>0.80510524612000001</v>
          </cell>
          <cell r="G32">
            <v>0.80006521011999998</v>
          </cell>
          <cell r="H32">
            <v>0.80412106051999999</v>
          </cell>
          <cell r="I32">
            <v>0.83079806042000004</v>
          </cell>
          <cell r="J32">
            <v>0.86326225881999996</v>
          </cell>
          <cell r="K32">
            <v>0.86587819181199999</v>
          </cell>
          <cell r="L32">
            <v>0.88467286561000003</v>
          </cell>
          <cell r="M32">
            <v>0.88950341530999999</v>
          </cell>
          <cell r="N32">
            <v>0.92385688991000003</v>
          </cell>
          <cell r="O32">
            <v>0.92128617499999998</v>
          </cell>
          <cell r="P32">
            <v>0.92111133700000003</v>
          </cell>
          <cell r="Q32">
            <v>0.94620950199999998</v>
          </cell>
          <cell r="R32">
            <v>0.95796963800000001</v>
          </cell>
          <cell r="S32">
            <v>1.0082141570000001</v>
          </cell>
          <cell r="T32">
            <v>0.97330525599999995</v>
          </cell>
          <cell r="U32">
            <v>1.0342642550000001</v>
          </cell>
          <cell r="V32">
            <v>1.0415514610000001</v>
          </cell>
          <cell r="W32">
            <v>1.012556936</v>
          </cell>
          <cell r="X32">
            <v>1.0991414722999999</v>
          </cell>
        </row>
        <row r="33">
          <cell r="A33" t="str">
            <v>NH3_1 A 3 b iv  Road transport: Mopeds &amp; motorcycles</v>
          </cell>
          <cell r="B33" t="str">
            <v>NH3</v>
          </cell>
          <cell r="C33" t="str">
            <v>1 A 3 b iv  Road transport: Mopeds &amp; motorcycles</v>
          </cell>
          <cell r="D33">
            <v>0.13346278410199999</v>
          </cell>
          <cell r="E33">
            <v>0.13037188710200001</v>
          </cell>
          <cell r="F33">
            <v>0.12988882110200001</v>
          </cell>
          <cell r="G33">
            <v>0.133092481102</v>
          </cell>
          <cell r="H33">
            <v>0.13396005010199999</v>
          </cell>
          <cell r="I33">
            <v>0.134037658102</v>
          </cell>
          <cell r="J33">
            <v>0.13754099858300001</v>
          </cell>
          <cell r="K33">
            <v>0.141181773545</v>
          </cell>
          <cell r="L33">
            <v>0.15236008306400001</v>
          </cell>
          <cell r="M33">
            <v>0.15424143906400001</v>
          </cell>
          <cell r="N33">
            <v>0.15676457806399999</v>
          </cell>
          <cell r="O33">
            <v>0.15847160942999999</v>
          </cell>
          <cell r="P33">
            <v>0.16146929942999999</v>
          </cell>
          <cell r="Q33">
            <v>0.16779878442999999</v>
          </cell>
          <cell r="R33">
            <v>0.17003087843</v>
          </cell>
          <cell r="S33">
            <v>0.18205696143</v>
          </cell>
          <cell r="T33">
            <v>0.18636045242999999</v>
          </cell>
          <cell r="U33">
            <v>0.19517742643</v>
          </cell>
          <cell r="V33">
            <v>0.19573854842999999</v>
          </cell>
          <cell r="W33">
            <v>0.20772079542999999</v>
          </cell>
          <cell r="X33">
            <v>0.24633023107999999</v>
          </cell>
        </row>
        <row r="34">
          <cell r="A34" t="str">
            <v>NH3_1 A 3 b v   Road transport: Gasoline evaporation</v>
          </cell>
          <cell r="B34" t="str">
            <v>NH3</v>
          </cell>
          <cell r="C34" t="str">
            <v>1 A 3 b v   Road transport: Gasoline evaporation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>NH3_1 A 3 b vi  Road transport: Automobile tyre and brake wear</v>
          </cell>
          <cell r="B35" t="str">
            <v>NH3</v>
          </cell>
          <cell r="C35" t="str">
            <v>1 A 3 b vi  Road transport: Automobile tyre and brake wear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NH3_1 A 3 b vii Road transport: Automobile road abrasion</v>
          </cell>
          <cell r="B36" t="str">
            <v>NH3</v>
          </cell>
          <cell r="C36" t="str">
            <v>1 A 3 b vii Road transport: Automobile road abrasion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A37" t="str">
            <v>NH3_1 A 3 c  Railways</v>
          </cell>
          <cell r="B37" t="str">
            <v>NH3</v>
          </cell>
          <cell r="C37" t="str">
            <v>1 A 3 c  Railways</v>
          </cell>
          <cell r="D37">
            <v>2.7138740000000001E-2</v>
          </cell>
          <cell r="E37">
            <v>2.5307146999999999E-2</v>
          </cell>
          <cell r="F37">
            <v>2.4402109000000002E-2</v>
          </cell>
          <cell r="G37">
            <v>2.3002156999999999E-2</v>
          </cell>
          <cell r="H37">
            <v>2.1274681E-2</v>
          </cell>
          <cell r="I37">
            <v>2.0334392999999999E-2</v>
          </cell>
          <cell r="J37">
            <v>2.4144709E-2</v>
          </cell>
          <cell r="K37">
            <v>2.1606528E-2</v>
          </cell>
          <cell r="L37">
            <v>1.9678801999999999E-2</v>
          </cell>
          <cell r="M37">
            <v>1.9562774000000002E-2</v>
          </cell>
          <cell r="N37">
            <v>1.8490121000000002E-2</v>
          </cell>
          <cell r="O37">
            <v>1.6385291E-2</v>
          </cell>
          <cell r="P37">
            <v>1.5019370000000001E-2</v>
          </cell>
          <cell r="Q37">
            <v>1.5225123E-2</v>
          </cell>
          <cell r="R37">
            <v>1.4180731E-2</v>
          </cell>
          <cell r="S37">
            <v>1.5828380999999999E-2</v>
          </cell>
          <cell r="T37">
            <v>1.3951865000000001E-2</v>
          </cell>
          <cell r="U37">
            <v>1.5882811E-2</v>
          </cell>
          <cell r="V37">
            <v>1.3668504E-2</v>
          </cell>
          <cell r="W37">
            <v>1.3458728999999999E-2</v>
          </cell>
          <cell r="X37">
            <v>1.3838493E-2</v>
          </cell>
        </row>
        <row r="38">
          <cell r="A38" t="str">
            <v>NH3_1 A 3 d i (ii) International inland waterways</v>
          </cell>
          <cell r="B38" t="str">
            <v>NH3</v>
          </cell>
          <cell r="C38" t="str">
            <v>1 A 3 d i (ii) International inland waterways</v>
          </cell>
          <cell r="D38">
            <v>4.6699669999999997E-3</v>
          </cell>
          <cell r="E38">
            <v>4.6466500000000004E-3</v>
          </cell>
          <cell r="F38">
            <v>4.6458920000000004E-3</v>
          </cell>
          <cell r="G38">
            <v>4.6491889999999998E-3</v>
          </cell>
          <cell r="H38">
            <v>4.6813000000000002E-3</v>
          </cell>
          <cell r="I38">
            <v>4.6617830000000001E-3</v>
          </cell>
          <cell r="J38">
            <v>4.7804309999999999E-3</v>
          </cell>
          <cell r="K38">
            <v>5.6565900000000004E-3</v>
          </cell>
          <cell r="L38">
            <v>4.8241990000000004E-3</v>
          </cell>
          <cell r="M38">
            <v>4.5488029999999997E-3</v>
          </cell>
          <cell r="N38">
            <v>4.7628369999999998E-3</v>
          </cell>
          <cell r="O38">
            <v>5.0440839999999999E-3</v>
          </cell>
          <cell r="P38">
            <v>4.7846269999999996E-3</v>
          </cell>
          <cell r="Q38">
            <v>4.6031759999999996E-3</v>
          </cell>
          <cell r="R38">
            <v>4.385038E-3</v>
          </cell>
          <cell r="S38">
            <v>4.4269119999999999E-3</v>
          </cell>
          <cell r="T38">
            <v>4.3422060000000004E-3</v>
          </cell>
          <cell r="U38">
            <v>4.5329530000000002E-3</v>
          </cell>
          <cell r="V38">
            <v>4.41495E-3</v>
          </cell>
          <cell r="W38">
            <v>3.5084640000000002E-3</v>
          </cell>
          <cell r="X38">
            <v>4.0454569999999997E-3</v>
          </cell>
        </row>
        <row r="39">
          <cell r="A39" t="str">
            <v>NH3_1 A 3 d ii National navigation (Shipping)</v>
          </cell>
          <cell r="B39" t="str">
            <v>NH3</v>
          </cell>
          <cell r="C39" t="str">
            <v>1 A 3 d ii National navigation (Shipping)</v>
          </cell>
          <cell r="D39">
            <v>3.0833795000000001E-2</v>
          </cell>
          <cell r="E39">
            <v>3.1429525E-2</v>
          </cell>
          <cell r="F39">
            <v>3.1540403000000002E-2</v>
          </cell>
          <cell r="G39">
            <v>3.1480935000000002E-2</v>
          </cell>
          <cell r="H39">
            <v>3.0874102E-2</v>
          </cell>
          <cell r="I39">
            <v>2.7692785000000001E-2</v>
          </cell>
          <cell r="J39">
            <v>2.8279159000000002E-2</v>
          </cell>
          <cell r="K39">
            <v>2.7148955999999998E-2</v>
          </cell>
          <cell r="L39">
            <v>3.1536428999999998E-2</v>
          </cell>
          <cell r="M39">
            <v>3.4642904000000002E-2</v>
          </cell>
          <cell r="N39">
            <v>3.3508665E-2</v>
          </cell>
          <cell r="O39">
            <v>3.3465379000000003E-2</v>
          </cell>
          <cell r="P39">
            <v>3.2972090000000003E-2</v>
          </cell>
          <cell r="Q39">
            <v>3.6463366999999997E-2</v>
          </cell>
          <cell r="R39">
            <v>3.6197345999999998E-2</v>
          </cell>
          <cell r="S39">
            <v>3.6564129000000001E-2</v>
          </cell>
          <cell r="T39">
            <v>3.4049383000000003E-2</v>
          </cell>
          <cell r="U39">
            <v>3.3527273000000003E-2</v>
          </cell>
          <cell r="V39">
            <v>3.2762188999999997E-2</v>
          </cell>
          <cell r="W39">
            <v>3.6430759E-2</v>
          </cell>
          <cell r="X39">
            <v>4.5416801E-2</v>
          </cell>
        </row>
        <row r="40">
          <cell r="A40" t="str">
            <v>NH3_1 A 4 b ii  Residential: Household and gardening (mobile)</v>
          </cell>
          <cell r="B40" t="str">
            <v>NH3</v>
          </cell>
          <cell r="C40" t="str">
            <v>1 A 4 b ii  Residential: Household and gardening (mobile)</v>
          </cell>
          <cell r="D40">
            <v>1.08573492E-2</v>
          </cell>
          <cell r="E40">
            <v>1.16259859E-2</v>
          </cell>
          <cell r="F40">
            <v>1.1683971E-2</v>
          </cell>
          <cell r="G40">
            <v>1.1718357E-2</v>
          </cell>
          <cell r="H40">
            <v>1.1717686999999999E-2</v>
          </cell>
          <cell r="I40">
            <v>1.1845843999999999E-2</v>
          </cell>
          <cell r="J40">
            <v>1.1787406E-2</v>
          </cell>
          <cell r="K40">
            <v>1.1837364E-2</v>
          </cell>
          <cell r="L40">
            <v>1.1876559E-2</v>
          </cell>
          <cell r="M40">
            <v>1.1934803000000001E-2</v>
          </cell>
          <cell r="N40">
            <v>6.3868110000000006E-2</v>
          </cell>
          <cell r="O40">
            <v>1.1998715E-2</v>
          </cell>
          <cell r="P40">
            <v>1.2000113E-2</v>
          </cell>
          <cell r="Q40">
            <v>7.0565342000000003E-2</v>
          </cell>
          <cell r="R40">
            <v>7.0621022000000006E-2</v>
          </cell>
          <cell r="S40">
            <v>1.2310514999999999E-2</v>
          </cell>
          <cell r="T40">
            <v>1.1452268999999999E-2</v>
          </cell>
          <cell r="U40">
            <v>1.1517973000000001E-2</v>
          </cell>
          <cell r="V40">
            <v>1.1582146E-2</v>
          </cell>
          <cell r="W40">
            <v>1.6642794999999998E-2</v>
          </cell>
          <cell r="X40">
            <v>1.6483960999999998E-2</v>
          </cell>
        </row>
        <row r="41">
          <cell r="A41" t="str">
            <v>NH3_1 A 4 c i  Agriculture/Forestry/Fishing: Stationary</v>
          </cell>
          <cell r="B41" t="str">
            <v>NH3</v>
          </cell>
          <cell r="C41" t="str">
            <v>1 A 4 c i  Agriculture/Forestry/Fishing: Stationary</v>
          </cell>
          <cell r="D41">
            <v>0.23372241899999999</v>
          </cell>
          <cell r="E41">
            <v>0.21315045599999999</v>
          </cell>
          <cell r="F41">
            <v>0.20132630700000001</v>
          </cell>
          <cell r="G41">
            <v>0.20411046999999999</v>
          </cell>
          <cell r="H41">
            <v>0.19589397</v>
          </cell>
          <cell r="I41">
            <v>0.20844332600000001</v>
          </cell>
          <cell r="J41">
            <v>0.23338362200000001</v>
          </cell>
          <cell r="K41">
            <v>0.19205923799999999</v>
          </cell>
          <cell r="L41">
            <v>0.17994215999999999</v>
          </cell>
          <cell r="M41">
            <v>0.18068821299999999</v>
          </cell>
          <cell r="N41">
            <v>0.60130150000000004</v>
          </cell>
          <cell r="O41">
            <v>0.202434426</v>
          </cell>
          <cell r="P41">
            <v>0.188879508</v>
          </cell>
          <cell r="Q41">
            <v>0.18605028400000001</v>
          </cell>
          <cell r="R41">
            <v>0.19643770899999999</v>
          </cell>
          <cell r="S41">
            <v>1.153599934</v>
          </cell>
          <cell r="T41">
            <v>0.198254017</v>
          </cell>
          <cell r="U41">
            <v>0.20226809700000001</v>
          </cell>
          <cell r="V41">
            <v>0.216517863</v>
          </cell>
          <cell r="W41">
            <v>0.35712545000000001</v>
          </cell>
          <cell r="X41">
            <v>0.18495416000000001</v>
          </cell>
        </row>
        <row r="42">
          <cell r="A42" t="str">
            <v>NH3_1 A 4 c ii  Agriculture/Forestry/Fishing: Off-road vehicles and other machinery</v>
          </cell>
          <cell r="B42" t="str">
            <v>NH3</v>
          </cell>
          <cell r="C42" t="str">
            <v>1 A 4 c ii  Agriculture/Forestry/Fishing: Off-road vehicles and other machinery</v>
          </cell>
          <cell r="D42">
            <v>0.37363019869000003</v>
          </cell>
          <cell r="E42">
            <v>0.37627088759999999</v>
          </cell>
          <cell r="F42">
            <v>0.33545556805999999</v>
          </cell>
          <cell r="G42">
            <v>0.34388547857000001</v>
          </cell>
          <cell r="H42">
            <v>0.34310264311999999</v>
          </cell>
          <cell r="I42">
            <v>0.34398377700999999</v>
          </cell>
          <cell r="J42">
            <v>0.34062921339000002</v>
          </cell>
          <cell r="K42">
            <v>0.34199307488000003</v>
          </cell>
          <cell r="L42">
            <v>0.33770396146999998</v>
          </cell>
          <cell r="M42">
            <v>0.33702538777000002</v>
          </cell>
          <cell r="N42">
            <v>0.36075910366000002</v>
          </cell>
          <cell r="O42">
            <v>0.32738393314999997</v>
          </cell>
          <cell r="P42">
            <v>0.32446186814</v>
          </cell>
          <cell r="Q42">
            <v>0.33139886558999998</v>
          </cell>
          <cell r="R42">
            <v>1.1623656020399999</v>
          </cell>
          <cell r="S42">
            <v>0.58492842753999996</v>
          </cell>
          <cell r="T42">
            <v>0.30499867943999998</v>
          </cell>
          <cell r="U42">
            <v>0.32169489937000001</v>
          </cell>
          <cell r="V42">
            <v>0.32174122811</v>
          </cell>
          <cell r="W42">
            <v>0.32387273067</v>
          </cell>
          <cell r="X42">
            <v>0.32738749768999997</v>
          </cell>
        </row>
        <row r="43">
          <cell r="A43" t="str">
            <v>NH3_1 A 4 c iii Agriculture/Forestry/Fishing: National fishing</v>
          </cell>
          <cell r="B43" t="str">
            <v>NH3</v>
          </cell>
          <cell r="C43" t="str">
            <v>1 A 4 c iii Agriculture/Forestry/Fishing: National fishing</v>
          </cell>
          <cell r="D43">
            <v>1.6452344000000001E-2</v>
          </cell>
          <cell r="E43">
            <v>1.6379817000000001E-2</v>
          </cell>
          <cell r="F43">
            <v>1.5147209999999999E-2</v>
          </cell>
          <cell r="G43">
            <v>1.6535239E-2</v>
          </cell>
          <cell r="H43">
            <v>1.6817074000000001E-2</v>
          </cell>
          <cell r="I43">
            <v>1.6735891999999999E-2</v>
          </cell>
          <cell r="J43">
            <v>1.7318189000000001E-2</v>
          </cell>
          <cell r="K43">
            <v>1.550882E-2</v>
          </cell>
          <cell r="L43">
            <v>1.5175187E-2</v>
          </cell>
          <cell r="M43">
            <v>1.5948014999999999E-2</v>
          </cell>
          <cell r="N43">
            <v>1.3740553000000001E-2</v>
          </cell>
          <cell r="O43">
            <v>1.3924096E-2</v>
          </cell>
          <cell r="P43">
            <v>1.2184578999999999E-2</v>
          </cell>
          <cell r="Q43">
            <v>1.1689522000000001E-2</v>
          </cell>
          <cell r="R43">
            <v>1.1473894E-2</v>
          </cell>
          <cell r="S43">
            <v>1.1489767E-2</v>
          </cell>
          <cell r="T43">
            <v>1.0673926E-2</v>
          </cell>
          <cell r="U43">
            <v>1.0250520000000001E-2</v>
          </cell>
          <cell r="V43">
            <v>9.8502450000000005E-3</v>
          </cell>
          <cell r="W43">
            <v>9.1727860000000005E-3</v>
          </cell>
          <cell r="X43">
            <v>8.4930170000000003E-3</v>
          </cell>
        </row>
        <row r="44">
          <cell r="A44" t="str">
            <v>NH3_1 A 5 b  Other, Mobile (including military, land based and recreational boats)</v>
          </cell>
          <cell r="B44" t="str">
            <v>NH3</v>
          </cell>
          <cell r="C44" t="str">
            <v>1 A 5 b  Other, Mobile (including military, land based and recreational boats)</v>
          </cell>
          <cell r="D44">
            <v>0.1555764369</v>
          </cell>
          <cell r="E44">
            <v>9.6943004200000002E-2</v>
          </cell>
          <cell r="F44">
            <v>9.3653167800000006E-2</v>
          </cell>
          <cell r="G44">
            <v>8.5426414300000003E-2</v>
          </cell>
          <cell r="H44">
            <v>7.8162718399999997E-2</v>
          </cell>
          <cell r="I44">
            <v>8.4994850699999999E-2</v>
          </cell>
          <cell r="J44">
            <v>5.9285563600000001E-2</v>
          </cell>
          <cell r="K44">
            <v>6.1249531900000001E-2</v>
          </cell>
          <cell r="L44">
            <v>5.9084545000000002E-2</v>
          </cell>
          <cell r="M44">
            <v>5.9922107299999999E-2</v>
          </cell>
          <cell r="N44">
            <v>4.7354845299999997E-2</v>
          </cell>
          <cell r="O44">
            <v>4.9420324100000003E-2</v>
          </cell>
          <cell r="P44">
            <v>4.8904846000000002E-2</v>
          </cell>
          <cell r="Q44">
            <v>4.1629930900000001E-2</v>
          </cell>
          <cell r="R44">
            <v>3.8798841100000002E-2</v>
          </cell>
          <cell r="S44">
            <v>5.3458455699999997E-2</v>
          </cell>
          <cell r="T44">
            <v>4.3727444099999999E-2</v>
          </cell>
          <cell r="U44">
            <v>4.02836871E-2</v>
          </cell>
          <cell r="V44">
            <v>3.50408491E-2</v>
          </cell>
          <cell r="W44">
            <v>3.3849750800000002E-2</v>
          </cell>
          <cell r="X44">
            <v>3.2946959999999997E-2</v>
          </cell>
        </row>
        <row r="45">
          <cell r="A45" t="str">
            <v>NH3_1 A 3 a ii (ii) Memo item - Civil aviation (Domestic, Cruise)</v>
          </cell>
          <cell r="B45" t="str">
            <v>NH3</v>
          </cell>
          <cell r="C45" t="str">
            <v>1 A 3 a ii (ii) Memo item - Civil aviation (Domestic, Cruise)</v>
          </cell>
          <cell r="D45">
            <v>8.0272293480000007E-2</v>
          </cell>
          <cell r="E45">
            <v>7.2064133480000001E-2</v>
          </cell>
          <cell r="F45">
            <v>6.6927834480000004E-2</v>
          </cell>
          <cell r="G45">
            <v>6.4407022480000006E-2</v>
          </cell>
          <cell r="H45">
            <v>6.5184974480000005E-2</v>
          </cell>
          <cell r="I45">
            <v>6.5212682480000006E-2</v>
          </cell>
          <cell r="J45">
            <v>6.9885944832999994E-2</v>
          </cell>
          <cell r="K45">
            <v>7.5851658187000001E-2</v>
          </cell>
          <cell r="L45">
            <v>7.7057649539999995E-2</v>
          </cell>
          <cell r="M45">
            <v>8.0020260893000003E-2</v>
          </cell>
          <cell r="N45">
            <v>8.4662483247E-2</v>
          </cell>
          <cell r="O45">
            <v>7.95435476E-2</v>
          </cell>
          <cell r="P45">
            <v>7.6657979799999998E-2</v>
          </cell>
          <cell r="Q45">
            <v>7.5144932491000002E-2</v>
          </cell>
          <cell r="R45">
            <v>7.3232350976999996E-2</v>
          </cell>
          <cell r="S45">
            <v>7.7397814462999995E-2</v>
          </cell>
          <cell r="T45">
            <v>8.2844600875999999E-2</v>
          </cell>
          <cell r="U45">
            <v>8.1515842975999994E-2</v>
          </cell>
          <cell r="V45">
            <v>8.0296242187999994E-2</v>
          </cell>
          <cell r="W45">
            <v>7.5177255570000004E-2</v>
          </cell>
          <cell r="X45">
            <v>6.8507696746999996E-2</v>
          </cell>
        </row>
        <row r="46">
          <cell r="A46" t="str">
            <v>NH3_1 A 3 a i (ii) Memo item - International aviation (Cruise)</v>
          </cell>
          <cell r="B46" t="str">
            <v>NH3</v>
          </cell>
          <cell r="C46" t="str">
            <v>1 A 3 a i (ii) Memo item - International aviation (Cruise)</v>
          </cell>
          <cell r="D46">
            <v>0.60524050900000004</v>
          </cell>
          <cell r="E46">
            <v>0.59930802100000002</v>
          </cell>
          <cell r="F46">
            <v>0.65494574999999999</v>
          </cell>
          <cell r="G46">
            <v>0.70569333599999995</v>
          </cell>
          <cell r="H46">
            <v>0.73726458900000003</v>
          </cell>
          <cell r="I46">
            <v>0.763510244</v>
          </cell>
          <cell r="J46">
            <v>0.80063646700000002</v>
          </cell>
          <cell r="K46">
            <v>0.82787617700000005</v>
          </cell>
          <cell r="L46">
            <v>0.85630674299999998</v>
          </cell>
          <cell r="M46">
            <v>0.85621251600000003</v>
          </cell>
          <cell r="N46">
            <v>0.98270116500000004</v>
          </cell>
          <cell r="O46">
            <v>0.96025942399999997</v>
          </cell>
          <cell r="P46">
            <v>0.95790138300000005</v>
          </cell>
          <cell r="Q46">
            <v>0.97337552299999996</v>
          </cell>
          <cell r="R46">
            <v>1.062636256</v>
          </cell>
          <cell r="S46">
            <v>1.16054272</v>
          </cell>
          <cell r="T46">
            <v>1.218115735</v>
          </cell>
          <cell r="U46">
            <v>1.266531369</v>
          </cell>
          <cell r="V46">
            <v>1.279559329</v>
          </cell>
          <cell r="W46">
            <v>1.2477943410000001</v>
          </cell>
          <cell r="X46">
            <v>1.2284204080000001</v>
          </cell>
        </row>
        <row r="47">
          <cell r="A47" t="str">
            <v>NH3_1 A 3 d i (i) Memo item - International maritime navigation</v>
          </cell>
          <cell r="B47" t="str">
            <v>NH3</v>
          </cell>
          <cell r="C47" t="str">
            <v>1 A 3 d i (i) Memo item - International maritime navigation</v>
          </cell>
          <cell r="D47">
            <v>0.56780833500000005</v>
          </cell>
          <cell r="E47">
            <v>0.42668417800000003</v>
          </cell>
          <cell r="F47">
            <v>0.382410264</v>
          </cell>
          <cell r="G47">
            <v>0.45886924099999998</v>
          </cell>
          <cell r="H47">
            <v>13.072473049999999</v>
          </cell>
          <cell r="I47">
            <v>0.42080904600000002</v>
          </cell>
          <cell r="J47">
            <v>0.41031754599999998</v>
          </cell>
          <cell r="K47">
            <v>11.23190679</v>
          </cell>
          <cell r="L47">
            <v>0.41449290500000002</v>
          </cell>
          <cell r="M47">
            <v>0.41682248599999999</v>
          </cell>
          <cell r="N47">
            <v>0.44895633200000001</v>
          </cell>
          <cell r="O47">
            <v>0.49766495599999999</v>
          </cell>
          <cell r="P47">
            <v>0.52998369300000003</v>
          </cell>
          <cell r="Q47">
            <v>0.58106424800000001</v>
          </cell>
          <cell r="R47">
            <v>0.60465710500000003</v>
          </cell>
          <cell r="S47">
            <v>0.59579136399999999</v>
          </cell>
          <cell r="T47">
            <v>0.60497233399999994</v>
          </cell>
          <cell r="U47">
            <v>0.64814406700000005</v>
          </cell>
          <cell r="V47">
            <v>0.63074793299999998</v>
          </cell>
          <cell r="W47">
            <v>0.58790082799999999</v>
          </cell>
          <cell r="X47">
            <v>0.58838078000000005</v>
          </cell>
        </row>
        <row r="48">
          <cell r="A48" t="str">
            <v>NMVOC_NTOT National total for the entire territory</v>
          </cell>
          <cell r="B48" t="str">
            <v>NMVOC</v>
          </cell>
          <cell r="C48" t="str">
            <v>NTOT National total for the entire territory</v>
          </cell>
          <cell r="D48">
            <v>17817.852360550001</v>
          </cell>
          <cell r="E48">
            <v>17127.197812866001</v>
          </cell>
          <cell r="F48">
            <v>16520.957294856002</v>
          </cell>
          <cell r="G48">
            <v>15967.215765589999</v>
          </cell>
          <cell r="H48">
            <v>14968.176396755</v>
          </cell>
          <cell r="I48">
            <v>14751.143832301001</v>
          </cell>
          <cell r="J48">
            <v>14649.198461922</v>
          </cell>
          <cell r="K48">
            <v>14323.071231512</v>
          </cell>
          <cell r="L48">
            <v>13985.457620105</v>
          </cell>
          <cell r="M48">
            <v>13254.393054528</v>
          </cell>
          <cell r="N48">
            <v>12273.955965559</v>
          </cell>
          <cell r="O48">
            <v>11633.569843174</v>
          </cell>
          <cell r="P48">
            <v>11122.194997741</v>
          </cell>
          <cell r="Q48">
            <v>10732.926947866001</v>
          </cell>
          <cell r="R48">
            <v>10433.623553844</v>
          </cell>
          <cell r="S48">
            <v>10233.860957012999</v>
          </cell>
          <cell r="T48">
            <v>10133.907944733999</v>
          </cell>
          <cell r="U48">
            <v>9871.8285399140004</v>
          </cell>
          <cell r="V48">
            <v>9166.6965357320005</v>
          </cell>
          <cell r="W48">
            <v>8648.7546230629996</v>
          </cell>
          <cell r="X48">
            <v>8370.2802751960007</v>
          </cell>
        </row>
        <row r="49">
          <cell r="A49" t="str">
            <v>NMVOC_1 A 3 a ii (i) Civil aviation (Domestic, LTO)</v>
          </cell>
          <cell r="B49" t="str">
            <v>NMVOC</v>
          </cell>
          <cell r="C49" t="str">
            <v>1 A 3 a ii (i) Civil aviation (Domestic, LTO)</v>
          </cell>
          <cell r="D49">
            <v>7.5842383829999998</v>
          </cell>
          <cell r="E49">
            <v>6.0904550420000003</v>
          </cell>
          <cell r="F49">
            <v>6.6912850669999999</v>
          </cell>
          <cell r="G49">
            <v>5.5661330659999999</v>
          </cell>
          <cell r="H49">
            <v>5.4044042389999998</v>
          </cell>
          <cell r="I49">
            <v>5.9559415280000003</v>
          </cell>
          <cell r="J49">
            <v>6.1831090770000001</v>
          </cell>
          <cell r="K49">
            <v>6.539444874</v>
          </cell>
          <cell r="L49">
            <v>6.4724001429999998</v>
          </cell>
          <cell r="M49">
            <v>6.5317965390000001</v>
          </cell>
          <cell r="N49">
            <v>7.0424622719999999</v>
          </cell>
          <cell r="O49">
            <v>6.5871870169999998</v>
          </cell>
          <cell r="P49">
            <v>6.3349964600000002</v>
          </cell>
          <cell r="Q49">
            <v>5.7268972509999996</v>
          </cell>
          <cell r="R49">
            <v>6.0431705530000004</v>
          </cell>
          <cell r="S49">
            <v>5.8263648960000003</v>
          </cell>
          <cell r="T49">
            <v>5.8988754800000001</v>
          </cell>
          <cell r="U49">
            <v>5.8335962270000001</v>
          </cell>
          <cell r="V49">
            <v>5.7961396550000002</v>
          </cell>
          <cell r="W49">
            <v>5.835762881</v>
          </cell>
          <cell r="X49">
            <v>5.9871803530000003</v>
          </cell>
        </row>
        <row r="50">
          <cell r="A50" t="str">
            <v>NMVOC_1 A 3 a i (i) International aviation (LTO)</v>
          </cell>
          <cell r="B50" t="str">
            <v>NMVOC</v>
          </cell>
          <cell r="C50" t="str">
            <v>1 A 3 a i (i) International aviation (LTO)</v>
          </cell>
          <cell r="D50">
            <v>10.134722951000001</v>
          </cell>
          <cell r="E50">
            <v>8.657543338</v>
          </cell>
          <cell r="F50">
            <v>8.5828641339999994</v>
          </cell>
          <cell r="G50">
            <v>8.1393847580000003</v>
          </cell>
          <cell r="H50">
            <v>7.8265234799999996</v>
          </cell>
          <cell r="I50">
            <v>7.937659171</v>
          </cell>
          <cell r="J50">
            <v>7.6421941259999997</v>
          </cell>
          <cell r="K50">
            <v>7.5648866940000001</v>
          </cell>
          <cell r="L50">
            <v>7.9068191030000001</v>
          </cell>
          <cell r="M50">
            <v>7.9411678480000001</v>
          </cell>
          <cell r="N50">
            <v>7.9714350029999999</v>
          </cell>
          <cell r="O50">
            <v>6.910962584</v>
          </cell>
          <cell r="P50">
            <v>6.4989999269999998</v>
          </cell>
          <cell r="Q50">
            <v>6.6666253309999997</v>
          </cell>
          <cell r="R50">
            <v>6.9503111899999999</v>
          </cell>
          <cell r="S50">
            <v>7.724900356</v>
          </cell>
          <cell r="T50">
            <v>7.8620702800000002</v>
          </cell>
          <cell r="U50">
            <v>7.6782160289999997</v>
          </cell>
          <cell r="V50">
            <v>11.277634446</v>
          </cell>
          <cell r="W50">
            <v>9.1805398359999995</v>
          </cell>
          <cell r="X50">
            <v>7.8406584949999996</v>
          </cell>
        </row>
        <row r="51">
          <cell r="A51" t="str">
            <v>NMVOC_1 A 3 b i  Road transport: Passenger cars</v>
          </cell>
          <cell r="B51" t="str">
            <v>NMVOC</v>
          </cell>
          <cell r="C51" t="str">
            <v>1 A 3 b i  Road transport: Passenger cars</v>
          </cell>
          <cell r="D51">
            <v>4063.9064115040001</v>
          </cell>
          <cell r="E51">
            <v>3895.5370015540002</v>
          </cell>
          <cell r="F51">
            <v>3822.4240675229998</v>
          </cell>
          <cell r="G51">
            <v>3638.9807213650001</v>
          </cell>
          <cell r="H51">
            <v>3405.6902770309998</v>
          </cell>
          <cell r="I51">
            <v>3246.4837963949999</v>
          </cell>
          <cell r="J51">
            <v>3206.5037445839998</v>
          </cell>
          <cell r="K51">
            <v>2991.254535646</v>
          </cell>
          <cell r="L51">
            <v>2792.8360206150001</v>
          </cell>
          <cell r="M51">
            <v>2595.0104231569999</v>
          </cell>
          <cell r="N51">
            <v>2217.587401923</v>
          </cell>
          <cell r="O51">
            <v>2034.9910589880001</v>
          </cell>
          <cell r="P51">
            <v>1831.583830932</v>
          </cell>
          <cell r="Q51">
            <v>1656.054941485</v>
          </cell>
          <cell r="R51">
            <v>1510.4448770609999</v>
          </cell>
          <cell r="S51">
            <v>1326.5123309369999</v>
          </cell>
          <cell r="T51">
            <v>1191.936164209</v>
          </cell>
          <cell r="U51">
            <v>1087.2828967410001</v>
          </cell>
          <cell r="V51">
            <v>802.25468672900001</v>
          </cell>
          <cell r="W51">
            <v>663.03512572800003</v>
          </cell>
          <cell r="X51">
            <v>583.68297370300002</v>
          </cell>
        </row>
        <row r="52">
          <cell r="A52" t="str">
            <v>NMVOC_1 A 3 b ii  Road transport: Light duty vehicles</v>
          </cell>
          <cell r="B52" t="str">
            <v>NMVOC</v>
          </cell>
          <cell r="C52" t="str">
            <v>1 A 3 b ii  Road transport: Light duty vehicles</v>
          </cell>
          <cell r="D52">
            <v>217.84112123700001</v>
          </cell>
          <cell r="E52">
            <v>211.95663446699999</v>
          </cell>
          <cell r="F52">
            <v>202.761436164</v>
          </cell>
          <cell r="G52">
            <v>191.55372076800001</v>
          </cell>
          <cell r="H52">
            <v>177.093808357</v>
          </cell>
          <cell r="I52">
            <v>165.03231277</v>
          </cell>
          <cell r="J52">
            <v>158.49186848599999</v>
          </cell>
          <cell r="K52">
            <v>148.04008166400001</v>
          </cell>
          <cell r="L52">
            <v>140.24359798200001</v>
          </cell>
          <cell r="M52">
            <v>127.815764624</v>
          </cell>
          <cell r="N52">
            <v>113.90971808800001</v>
          </cell>
          <cell r="O52">
            <v>102.909747239</v>
          </cell>
          <cell r="P52">
            <v>92.211567575000004</v>
          </cell>
          <cell r="Q52">
            <v>83.486433435999999</v>
          </cell>
          <cell r="R52">
            <v>75.822728537000003</v>
          </cell>
          <cell r="S52">
            <v>87.869348165999995</v>
          </cell>
          <cell r="T52">
            <v>69.446896268000003</v>
          </cell>
          <cell r="U52">
            <v>65.509559159000005</v>
          </cell>
          <cell r="V52">
            <v>57.864581192000003</v>
          </cell>
          <cell r="W52">
            <v>63.928816533000003</v>
          </cell>
          <cell r="X52">
            <v>70.323310989999996</v>
          </cell>
        </row>
        <row r="53">
          <cell r="A53" t="str">
            <v>NMVOC_1 A 3 b iii Road transport: Heavy duty vehicles</v>
          </cell>
          <cell r="B53" t="str">
            <v>NMVOC</v>
          </cell>
          <cell r="C53" t="str">
            <v>1 A 3 b iii Road transport: Heavy duty vehicles</v>
          </cell>
          <cell r="D53">
            <v>181.98424754800001</v>
          </cell>
          <cell r="E53">
            <v>173.46674502600001</v>
          </cell>
          <cell r="F53">
            <v>176.40639357800001</v>
          </cell>
          <cell r="G53">
            <v>171.18241357400001</v>
          </cell>
          <cell r="H53">
            <v>166.326202045</v>
          </cell>
          <cell r="I53">
            <v>165.52430037400001</v>
          </cell>
          <cell r="J53">
            <v>161.24902367300001</v>
          </cell>
          <cell r="K53">
            <v>155.61596900000001</v>
          </cell>
          <cell r="L53">
            <v>146.34803548599999</v>
          </cell>
          <cell r="M53">
            <v>142.38633896100001</v>
          </cell>
          <cell r="N53">
            <v>142.55248741400001</v>
          </cell>
          <cell r="O53">
            <v>128.559885694</v>
          </cell>
          <cell r="P53">
            <v>120.01779552799999</v>
          </cell>
          <cell r="Q53">
            <v>112.265303464</v>
          </cell>
          <cell r="R53">
            <v>106.137840447</v>
          </cell>
          <cell r="S53">
            <v>134.61357858599999</v>
          </cell>
          <cell r="T53">
            <v>105.929450558</v>
          </cell>
          <cell r="U53">
            <v>99.619808000999996</v>
          </cell>
          <cell r="V53">
            <v>86.382022419999998</v>
          </cell>
          <cell r="W53">
            <v>107.14297586799999</v>
          </cell>
          <cell r="X53">
            <v>136.07282409699999</v>
          </cell>
        </row>
        <row r="54">
          <cell r="A54" t="str">
            <v>NMVOC_1 A 3 b iv  Road transport: Mopeds &amp; motorcycles</v>
          </cell>
          <cell r="B54" t="str">
            <v>NMVOC</v>
          </cell>
          <cell r="C54" t="str">
            <v>1 A 3 b iv  Road transport: Mopeds &amp; motorcycles</v>
          </cell>
          <cell r="D54">
            <v>588.13658753100003</v>
          </cell>
          <cell r="E54">
            <v>560.99951306499997</v>
          </cell>
          <cell r="F54">
            <v>542.56808855199995</v>
          </cell>
          <cell r="G54">
            <v>583.76685564800005</v>
          </cell>
          <cell r="H54">
            <v>597.90807242400001</v>
          </cell>
          <cell r="I54">
            <v>598.3837284</v>
          </cell>
          <cell r="J54">
            <v>614.67618092600003</v>
          </cell>
          <cell r="K54">
            <v>629.49442437699997</v>
          </cell>
          <cell r="L54">
            <v>665.94564390799997</v>
          </cell>
          <cell r="M54">
            <v>652.43543073900003</v>
          </cell>
          <cell r="N54">
            <v>580.88749184400001</v>
          </cell>
          <cell r="O54">
            <v>541.42785303999995</v>
          </cell>
          <cell r="P54">
            <v>474.51896583500002</v>
          </cell>
          <cell r="Q54">
            <v>444.157044149</v>
          </cell>
          <cell r="R54">
            <v>412.32268842000002</v>
          </cell>
          <cell r="S54">
            <v>429.28744271199997</v>
          </cell>
          <cell r="T54">
            <v>391.24705739299998</v>
          </cell>
          <cell r="U54">
            <v>360.72626579199999</v>
          </cell>
          <cell r="V54">
            <v>332.95079655299998</v>
          </cell>
          <cell r="W54">
            <v>321.12662809</v>
          </cell>
          <cell r="X54">
            <v>323.51307813199998</v>
          </cell>
        </row>
        <row r="55">
          <cell r="A55" t="str">
            <v>NMVOC_1 A 3 b v   Road transport: Gasoline evaporation</v>
          </cell>
          <cell r="B55" t="str">
            <v>NMVOC</v>
          </cell>
          <cell r="C55" t="str">
            <v>1 A 3 b v   Road transport: Gasoline evaporation</v>
          </cell>
          <cell r="D55">
            <v>1272.6017933630001</v>
          </cell>
          <cell r="E55">
            <v>1209.2731965339999</v>
          </cell>
          <cell r="F55">
            <v>1213.4854376329999</v>
          </cell>
          <cell r="G55">
            <v>1129.168149313</v>
          </cell>
          <cell r="H55">
            <v>1062.3667140160001</v>
          </cell>
          <cell r="I55">
            <v>957.99921657300001</v>
          </cell>
          <cell r="J55">
            <v>857.33234976400001</v>
          </cell>
          <cell r="K55">
            <v>788.38311978000002</v>
          </cell>
          <cell r="L55">
            <v>684.13258365800004</v>
          </cell>
          <cell r="M55">
            <v>600.10333472000002</v>
          </cell>
          <cell r="N55">
            <v>511.93315512599997</v>
          </cell>
          <cell r="O55">
            <v>420.64832377900001</v>
          </cell>
          <cell r="P55">
            <v>349.74001197699999</v>
          </cell>
          <cell r="Q55">
            <v>285.636725523</v>
          </cell>
          <cell r="R55">
            <v>221.118665752</v>
          </cell>
          <cell r="S55">
            <v>244.949199991</v>
          </cell>
          <cell r="T55">
            <v>161.112087293</v>
          </cell>
          <cell r="U55">
            <v>124.65177907899999</v>
          </cell>
          <cell r="V55">
            <v>110.629997913</v>
          </cell>
          <cell r="W55">
            <v>158.00165904799999</v>
          </cell>
          <cell r="X55">
            <v>190.18736564100001</v>
          </cell>
        </row>
        <row r="56">
          <cell r="A56" t="str">
            <v>NMVOC_1 A 3 b vi  Road transport: Automobile tyre and brake wear</v>
          </cell>
          <cell r="B56" t="str">
            <v>NMVOC</v>
          </cell>
          <cell r="C56" t="str">
            <v>1 A 3 b vi  Road transport: Automobile tyre and brake wear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A57" t="str">
            <v>NMVOC_1 A 3 b vii Road transport: Automobile road abrasion</v>
          </cell>
          <cell r="B57" t="str">
            <v>NMVOC</v>
          </cell>
          <cell r="C57" t="str">
            <v>1 A 3 b vii Road transport: Automobile road abrasion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 t="str">
            <v>NMVOC_1 A 3 c  Railways</v>
          </cell>
          <cell r="B58" t="str">
            <v>NMVOC</v>
          </cell>
          <cell r="C58" t="str">
            <v>1 A 3 c  Railways</v>
          </cell>
          <cell r="D58">
            <v>22.398619580999998</v>
          </cell>
          <cell r="E58">
            <v>18.452978021</v>
          </cell>
          <cell r="F58">
            <v>16.681341020000001</v>
          </cell>
          <cell r="G58">
            <v>16.201840498999999</v>
          </cell>
          <cell r="H58">
            <v>14.485569377999999</v>
          </cell>
          <cell r="I58">
            <v>15.294289376</v>
          </cell>
          <cell r="J58">
            <v>16.026084741999998</v>
          </cell>
          <cell r="K58">
            <v>15.781829868999999</v>
          </cell>
          <cell r="L58">
            <v>15.542399727999999</v>
          </cell>
          <cell r="M58">
            <v>14.956805707999999</v>
          </cell>
          <cell r="N58">
            <v>14.983771164</v>
          </cell>
          <cell r="O58">
            <v>14.014390885999999</v>
          </cell>
          <cell r="P58">
            <v>12.482921488000001</v>
          </cell>
          <cell r="Q58">
            <v>11.952869080999999</v>
          </cell>
          <cell r="R58">
            <v>12.241008949999999</v>
          </cell>
          <cell r="S58">
            <v>13.59937023</v>
          </cell>
          <cell r="T58">
            <v>12.116879913</v>
          </cell>
          <cell r="U58">
            <v>12.420819593999999</v>
          </cell>
          <cell r="V58">
            <v>13.019979285</v>
          </cell>
          <cell r="W58">
            <v>12.666651106</v>
          </cell>
          <cell r="X58">
            <v>11.866708210000001</v>
          </cell>
        </row>
        <row r="59">
          <cell r="A59" t="str">
            <v>NMVOC_1 A 3 d i (ii) International inland waterways</v>
          </cell>
          <cell r="B59" t="str">
            <v>NMVOC</v>
          </cell>
          <cell r="C59" t="str">
            <v>1 A 3 d i (ii) International inland waterways</v>
          </cell>
          <cell r="D59">
            <v>1.5600309809999999</v>
          </cell>
          <cell r="E59">
            <v>1.402891063</v>
          </cell>
          <cell r="F59">
            <v>1.3726427290000001</v>
          </cell>
          <cell r="G59">
            <v>1.342420312</v>
          </cell>
          <cell r="H59">
            <v>1.3121664529999999</v>
          </cell>
          <cell r="I59">
            <v>1.2682478319999999</v>
          </cell>
          <cell r="J59">
            <v>1.2676140739999999</v>
          </cell>
          <cell r="K59">
            <v>1.491626605</v>
          </cell>
          <cell r="L59">
            <v>1.2085415820000001</v>
          </cell>
          <cell r="M59">
            <v>1.1004238719999999</v>
          </cell>
          <cell r="N59">
            <v>1.2502380150000001</v>
          </cell>
          <cell r="O59">
            <v>1.1718358529999999</v>
          </cell>
          <cell r="P59">
            <v>1.072061119</v>
          </cell>
          <cell r="Q59">
            <v>1.005498292</v>
          </cell>
          <cell r="R59">
            <v>0.91271503799999998</v>
          </cell>
          <cell r="S59">
            <v>1.016622178</v>
          </cell>
          <cell r="T59">
            <v>0.97239188099999996</v>
          </cell>
          <cell r="U59">
            <v>0.98905873799999999</v>
          </cell>
          <cell r="V59">
            <v>0.94162130499999996</v>
          </cell>
          <cell r="W59">
            <v>0.72152788599999995</v>
          </cell>
          <cell r="X59">
            <v>0.80087786800000005</v>
          </cell>
        </row>
        <row r="60">
          <cell r="A60" t="str">
            <v>NMVOC_1 A 3 d ii National navigation (Shipping)</v>
          </cell>
          <cell r="B60" t="str">
            <v>NMVOC</v>
          </cell>
          <cell r="C60" t="str">
            <v>1 A 3 d ii National navigation (Shipping)</v>
          </cell>
          <cell r="D60">
            <v>177.70338097499999</v>
          </cell>
          <cell r="E60">
            <v>180.50501820599999</v>
          </cell>
          <cell r="F60">
            <v>182.10826889800001</v>
          </cell>
          <cell r="G60">
            <v>184.91671314999999</v>
          </cell>
          <cell r="H60">
            <v>188.068538563</v>
          </cell>
          <cell r="I60">
            <v>202.564984151</v>
          </cell>
          <cell r="J60">
            <v>207.161819468</v>
          </cell>
          <cell r="K60">
            <v>206.084344767</v>
          </cell>
          <cell r="L60">
            <v>207.50593568599999</v>
          </cell>
          <cell r="M60">
            <v>205.32607590200001</v>
          </cell>
          <cell r="N60">
            <v>199.76118345899999</v>
          </cell>
          <cell r="O60">
            <v>199.87132817099999</v>
          </cell>
          <cell r="P60">
            <v>200.89724087600001</v>
          </cell>
          <cell r="Q60">
            <v>205.50019628199999</v>
          </cell>
          <cell r="R60">
            <v>195.45323379600001</v>
          </cell>
          <cell r="S60">
            <v>190.42794390700001</v>
          </cell>
          <cell r="T60">
            <v>188.94447030500001</v>
          </cell>
          <cell r="U60">
            <v>180.89766011500001</v>
          </cell>
          <cell r="V60">
            <v>162.35502809400001</v>
          </cell>
          <cell r="W60">
            <v>151.44974100600001</v>
          </cell>
          <cell r="X60">
            <v>132.25632572699999</v>
          </cell>
        </row>
        <row r="61">
          <cell r="A61" t="str">
            <v>NMVOC_1 A 4 b ii  Residential: Household and gardening (mobile)</v>
          </cell>
          <cell r="B61" t="str">
            <v>NMVOC</v>
          </cell>
          <cell r="C61" t="str">
            <v>1 A 4 b ii  Residential: Household and gardening (mobile)</v>
          </cell>
          <cell r="D61">
            <v>55.633698434999999</v>
          </cell>
          <cell r="E61">
            <v>57.348780183999999</v>
          </cell>
          <cell r="F61">
            <v>59.121743721999998</v>
          </cell>
          <cell r="G61">
            <v>60.052773582</v>
          </cell>
          <cell r="H61">
            <v>60.654084050999998</v>
          </cell>
          <cell r="I61">
            <v>60.937497581000002</v>
          </cell>
          <cell r="J61">
            <v>61.165482916000002</v>
          </cell>
          <cell r="K61">
            <v>60.452716840999997</v>
          </cell>
          <cell r="L61">
            <v>59.634298776000001</v>
          </cell>
          <cell r="M61">
            <v>59.208208372000001</v>
          </cell>
          <cell r="N61">
            <v>59.268763997999997</v>
          </cell>
          <cell r="O61">
            <v>57.270746240999998</v>
          </cell>
          <cell r="P61">
            <v>56.165945747999999</v>
          </cell>
          <cell r="Q61">
            <v>55.343193317999997</v>
          </cell>
          <cell r="R61">
            <v>54.244743722000003</v>
          </cell>
          <cell r="S61">
            <v>75.844336378999998</v>
          </cell>
          <cell r="T61">
            <v>50.029340417999997</v>
          </cell>
          <cell r="U61">
            <v>47.274782805000001</v>
          </cell>
          <cell r="V61">
            <v>44.813727481000001</v>
          </cell>
          <cell r="W61">
            <v>61.844272297000003</v>
          </cell>
          <cell r="X61">
            <v>58.661155770999997</v>
          </cell>
        </row>
        <row r="62">
          <cell r="A62" t="str">
            <v>NMVOC_1 A 4 c i  Agriculture/Forestry/Fishing: Stationary</v>
          </cell>
          <cell r="B62" t="str">
            <v>NMVOC</v>
          </cell>
          <cell r="C62" t="str">
            <v>1 A 4 c i  Agriculture/Forestry/Fishing: Stationary</v>
          </cell>
          <cell r="D62">
            <v>28.275679964999998</v>
          </cell>
          <cell r="E62">
            <v>20.692153717</v>
          </cell>
          <cell r="F62">
            <v>18.592102884999999</v>
          </cell>
          <cell r="G62">
            <v>18.221555224999999</v>
          </cell>
          <cell r="H62">
            <v>16.974367142999998</v>
          </cell>
          <cell r="I62">
            <v>16.729263141000001</v>
          </cell>
          <cell r="J62">
            <v>16.998675492</v>
          </cell>
          <cell r="K62">
            <v>18.563979319000001</v>
          </cell>
          <cell r="L62">
            <v>18.301276018999999</v>
          </cell>
          <cell r="M62">
            <v>17.388361679999999</v>
          </cell>
          <cell r="N62">
            <v>26.773164668</v>
          </cell>
          <cell r="O62">
            <v>27.072585114999999</v>
          </cell>
          <cell r="P62">
            <v>26.486868354999999</v>
          </cell>
          <cell r="Q62">
            <v>26.910236941000001</v>
          </cell>
          <cell r="R62">
            <v>26.843873065</v>
          </cell>
          <cell r="S62">
            <v>39.429992466999998</v>
          </cell>
          <cell r="T62">
            <v>23.793599157999999</v>
          </cell>
          <cell r="U62">
            <v>27.191222410999998</v>
          </cell>
          <cell r="V62">
            <v>66.531741479000004</v>
          </cell>
          <cell r="W62">
            <v>65.354209315000006</v>
          </cell>
          <cell r="X62">
            <v>47.569762234999999</v>
          </cell>
        </row>
        <row r="63">
          <cell r="A63" t="str">
            <v>NMVOC_1 A 4 c ii  Agriculture/Forestry/Fishing: Off-road vehicles and other machinery</v>
          </cell>
          <cell r="B63" t="str">
            <v>NMVOC</v>
          </cell>
          <cell r="C63" t="str">
            <v>1 A 4 c ii  Agriculture/Forestry/Fishing: Off-road vehicles and other machinery</v>
          </cell>
          <cell r="D63">
            <v>239.00262679299999</v>
          </cell>
          <cell r="E63">
            <v>200.22042968900001</v>
          </cell>
          <cell r="F63">
            <v>191.18853073899999</v>
          </cell>
          <cell r="G63">
            <v>191.64086112699999</v>
          </cell>
          <cell r="H63">
            <v>191.629255812</v>
          </cell>
          <cell r="I63">
            <v>186.007448788</v>
          </cell>
          <cell r="J63">
            <v>186.60240187100001</v>
          </cell>
          <cell r="K63">
            <v>179.28629564100001</v>
          </cell>
          <cell r="L63">
            <v>169.793963674</v>
          </cell>
          <cell r="M63">
            <v>166.54633464400001</v>
          </cell>
          <cell r="N63">
            <v>163.91276149699999</v>
          </cell>
          <cell r="O63">
            <v>155.24676758499999</v>
          </cell>
          <cell r="P63">
            <v>149.988182924</v>
          </cell>
          <cell r="Q63">
            <v>144.36832157500001</v>
          </cell>
          <cell r="R63">
            <v>142.15196635500001</v>
          </cell>
          <cell r="S63">
            <v>160.56825941100001</v>
          </cell>
          <cell r="T63">
            <v>140.41532087300001</v>
          </cell>
          <cell r="U63">
            <v>133.91889709899999</v>
          </cell>
          <cell r="V63">
            <v>136.981223704</v>
          </cell>
          <cell r="W63">
            <v>106.018204449</v>
          </cell>
          <cell r="X63">
            <v>99.986545812000003</v>
          </cell>
        </row>
        <row r="64">
          <cell r="A64" t="str">
            <v>NMVOC_1 A 4 c iii Agriculture/Forestry/Fishing: National fishing</v>
          </cell>
          <cell r="B64" t="str">
            <v>NMVOC</v>
          </cell>
          <cell r="C64" t="str">
            <v>1 A 4 c iii Agriculture/Forestry/Fishing: National fishing</v>
          </cell>
          <cell r="D64">
            <v>9.6100731029999995</v>
          </cell>
          <cell r="E64">
            <v>9.7197766209999994</v>
          </cell>
          <cell r="F64">
            <v>8.9070302049999999</v>
          </cell>
          <cell r="G64">
            <v>8.5649323840000005</v>
          </cell>
          <cell r="H64">
            <v>8.6626378670000008</v>
          </cell>
          <cell r="I64">
            <v>7.5118163920000001</v>
          </cell>
          <cell r="J64">
            <v>7.3553754639999998</v>
          </cell>
          <cell r="K64">
            <v>7.2429057060000002</v>
          </cell>
          <cell r="L64">
            <v>7.1110158449999998</v>
          </cell>
          <cell r="M64">
            <v>7.2653481800000002</v>
          </cell>
          <cell r="N64">
            <v>7.1378799119999998</v>
          </cell>
          <cell r="O64">
            <v>7.315846488</v>
          </cell>
          <cell r="P64">
            <v>7.1720740230000004</v>
          </cell>
          <cell r="Q64">
            <v>6.6967449549999998</v>
          </cell>
          <cell r="R64">
            <v>6.474559921</v>
          </cell>
          <cell r="S64">
            <v>7.4267657720000004</v>
          </cell>
          <cell r="T64">
            <v>5.9802515669999998</v>
          </cell>
          <cell r="U64">
            <v>5.643214199</v>
          </cell>
          <cell r="V64">
            <v>5.3860135439999999</v>
          </cell>
          <cell r="W64">
            <v>7.1252053359999996</v>
          </cell>
          <cell r="X64">
            <v>6.4635951909999996</v>
          </cell>
        </row>
        <row r="65">
          <cell r="A65" t="str">
            <v>NMVOC_1 A 5 b  Other, Mobile (including military, land based and recreational boats)</v>
          </cell>
          <cell r="B65" t="str">
            <v>NMVOC</v>
          </cell>
          <cell r="C65" t="str">
            <v>1 A 5 b  Other, Mobile (including military, land based and recreational boats)</v>
          </cell>
          <cell r="D65">
            <v>72.253449849000006</v>
          </cell>
          <cell r="E65">
            <v>51.362205637000002</v>
          </cell>
          <cell r="F65">
            <v>46.656719998</v>
          </cell>
          <cell r="G65">
            <v>46.826672320999997</v>
          </cell>
          <cell r="H65">
            <v>55.052007271999997</v>
          </cell>
          <cell r="I65">
            <v>48.757886188999997</v>
          </cell>
          <cell r="J65">
            <v>51.998823633000001</v>
          </cell>
          <cell r="K65">
            <v>53.274670520000001</v>
          </cell>
          <cell r="L65">
            <v>71.275101288000002</v>
          </cell>
          <cell r="M65">
            <v>53.294320554999999</v>
          </cell>
          <cell r="N65">
            <v>22.641796146000001</v>
          </cell>
          <cell r="O65">
            <v>22.671098127</v>
          </cell>
          <cell r="P65">
            <v>22.874668137</v>
          </cell>
          <cell r="Q65">
            <v>28.255905489</v>
          </cell>
          <cell r="R65">
            <v>28.262429060999999</v>
          </cell>
          <cell r="S65">
            <v>18.422064397</v>
          </cell>
          <cell r="T65">
            <v>19.338583536000002</v>
          </cell>
          <cell r="U65">
            <v>19.106382751999998</v>
          </cell>
          <cell r="V65">
            <v>12.197557803</v>
          </cell>
          <cell r="W65">
            <v>11.177411904</v>
          </cell>
          <cell r="X65">
            <v>8.9475532900000001</v>
          </cell>
        </row>
        <row r="66">
          <cell r="A66" t="str">
            <v>NMVOC_1 A 3 a ii (ii) Memo item - Civil aviation (Domestic, Cruise)</v>
          </cell>
          <cell r="B66" t="str">
            <v>NMVOC</v>
          </cell>
          <cell r="C66" t="str">
            <v>1 A 3 a ii (ii) Memo item - Civil aviation (Domestic, Cruise)</v>
          </cell>
          <cell r="D66">
            <v>2.8652599174</v>
          </cell>
          <cell r="E66">
            <v>2.8090531743999998</v>
          </cell>
          <cell r="F66">
            <v>2.7360207833999999</v>
          </cell>
          <cell r="G66">
            <v>2.4103231053999998</v>
          </cell>
          <cell r="H66">
            <v>2.3770672464000002</v>
          </cell>
          <cell r="I66">
            <v>2.4892139614</v>
          </cell>
          <cell r="J66">
            <v>2.8290703320000001</v>
          </cell>
          <cell r="K66">
            <v>2.9335774105999999</v>
          </cell>
          <cell r="L66">
            <v>2.9669768761999999</v>
          </cell>
          <cell r="M66">
            <v>3.3548429558000001</v>
          </cell>
          <cell r="N66">
            <v>3.4320876174000001</v>
          </cell>
          <cell r="O66">
            <v>3.7343331489999998</v>
          </cell>
          <cell r="P66">
            <v>3.4999493720000001</v>
          </cell>
          <cell r="Q66">
            <v>3.4314965937199999</v>
          </cell>
          <cell r="R66">
            <v>3.3251355123200002</v>
          </cell>
          <cell r="S66">
            <v>3.0364868738999999</v>
          </cell>
          <cell r="T66">
            <v>3.0019868252999999</v>
          </cell>
          <cell r="U66">
            <v>2.9696155772999999</v>
          </cell>
          <cell r="V66">
            <v>2.6535735805999998</v>
          </cell>
          <cell r="W66">
            <v>2.9583162840999999</v>
          </cell>
          <cell r="X66">
            <v>3.1578735374</v>
          </cell>
        </row>
        <row r="67">
          <cell r="A67" t="str">
            <v>NMVOC_1 A 3 a i (ii) Memo item - International aviation (Cruise)</v>
          </cell>
          <cell r="B67" t="str">
            <v>NMVOC</v>
          </cell>
          <cell r="C67" t="str">
            <v>1 A 3 a i (ii) Memo item - International aviation (Cruise)</v>
          </cell>
          <cell r="D67">
            <v>14.688265382999999</v>
          </cell>
          <cell r="E67">
            <v>10.195854507</v>
          </cell>
          <cell r="F67">
            <v>14.32018935</v>
          </cell>
          <cell r="G67">
            <v>11.862867351</v>
          </cell>
          <cell r="H67">
            <v>14.350101616</v>
          </cell>
          <cell r="I67">
            <v>15.66409827</v>
          </cell>
          <cell r="J67">
            <v>16.529010242999998</v>
          </cell>
          <cell r="K67">
            <v>16.821558974999999</v>
          </cell>
          <cell r="L67">
            <v>16.885362141000002</v>
          </cell>
          <cell r="M67">
            <v>19.482567019000001</v>
          </cell>
          <cell r="N67">
            <v>27.662003717000001</v>
          </cell>
          <cell r="O67">
            <v>20.615781489</v>
          </cell>
          <cell r="P67">
            <v>17.758360493000001</v>
          </cell>
          <cell r="Q67">
            <v>19.198777228000001</v>
          </cell>
          <cell r="R67">
            <v>19.247615239000002</v>
          </cell>
          <cell r="S67">
            <v>16.191800004000001</v>
          </cell>
          <cell r="T67">
            <v>16.765757242999999</v>
          </cell>
          <cell r="U67">
            <v>17.933923989</v>
          </cell>
          <cell r="V67">
            <v>21.949951214999999</v>
          </cell>
          <cell r="W67">
            <v>19.151739398</v>
          </cell>
          <cell r="X67">
            <v>16.635665647</v>
          </cell>
        </row>
        <row r="68">
          <cell r="A68" t="str">
            <v>NMVOC_1 A 3 d i (i) Memo item - International maritime navigation</v>
          </cell>
          <cell r="B68" t="str">
            <v>NMVOC</v>
          </cell>
          <cell r="C68" t="str">
            <v>1 A 3 d i (i) Memo item - International maritime navigation</v>
          </cell>
          <cell r="D68">
            <v>54.945539947999997</v>
          </cell>
          <cell r="E68">
            <v>53.493453590000001</v>
          </cell>
          <cell r="F68">
            <v>53.264631129999998</v>
          </cell>
          <cell r="G68">
            <v>54.531791449000004</v>
          </cell>
          <cell r="H68">
            <v>54.531679083999997</v>
          </cell>
          <cell r="I68">
            <v>54.153942798000003</v>
          </cell>
          <cell r="J68">
            <v>58.778565426999997</v>
          </cell>
          <cell r="K68">
            <v>68.159190851000005</v>
          </cell>
          <cell r="L68">
            <v>69.002546702999993</v>
          </cell>
          <cell r="M68">
            <v>65.310169841000004</v>
          </cell>
          <cell r="N68">
            <v>65.204104408000006</v>
          </cell>
          <cell r="O68">
            <v>66.003014816999993</v>
          </cell>
          <cell r="P68">
            <v>64.797271252000002</v>
          </cell>
          <cell r="Q68">
            <v>68.841444898999995</v>
          </cell>
          <cell r="R68">
            <v>71.957766715000005</v>
          </cell>
          <cell r="S68">
            <v>73.223212437000001</v>
          </cell>
          <cell r="T68">
            <v>78.812452081999993</v>
          </cell>
          <cell r="U68">
            <v>82.056514957999994</v>
          </cell>
          <cell r="V68">
            <v>84.782432060000005</v>
          </cell>
          <cell r="W68">
            <v>79.330548007000004</v>
          </cell>
          <cell r="X68">
            <v>73.677134120999995</v>
          </cell>
        </row>
        <row r="69">
          <cell r="A69" t="str">
            <v>NOx_NTOT National total for the entire territory</v>
          </cell>
          <cell r="B69" t="str">
            <v>NOx</v>
          </cell>
          <cell r="C69" t="str">
            <v>NTOT National total for the entire territory</v>
          </cell>
          <cell r="D69">
            <v>18150.014296314999</v>
          </cell>
          <cell r="E69">
            <v>17877.375113316</v>
          </cell>
          <cell r="F69">
            <v>17395.171603736999</v>
          </cell>
          <cell r="G69">
            <v>16819.043787687999</v>
          </cell>
          <cell r="H69">
            <v>16147.402909434</v>
          </cell>
          <cell r="I69">
            <v>15881.077073463999</v>
          </cell>
          <cell r="J69">
            <v>15735.032619398</v>
          </cell>
          <cell r="K69">
            <v>15260.927955563</v>
          </cell>
          <cell r="L69">
            <v>14811.315482833999</v>
          </cell>
          <cell r="M69">
            <v>14392.764028381</v>
          </cell>
          <cell r="N69">
            <v>14029.210395296999</v>
          </cell>
          <cell r="O69">
            <v>13716.402504496</v>
          </cell>
          <cell r="P69">
            <v>13481.733208594</v>
          </cell>
          <cell r="Q69">
            <v>13454.261136814001</v>
          </cell>
          <cell r="R69">
            <v>13308.580680289</v>
          </cell>
          <cell r="S69">
            <v>12978.746582518999</v>
          </cell>
          <cell r="T69">
            <v>12702.790147678001</v>
          </cell>
          <cell r="U69">
            <v>12514.509720595001</v>
          </cell>
          <cell r="V69">
            <v>11292.348028992001</v>
          </cell>
          <cell r="W69">
            <v>10336.208300439001</v>
          </cell>
          <cell r="X69">
            <v>10532.354471788</v>
          </cell>
        </row>
        <row r="70">
          <cell r="A70" t="str">
            <v>NOx_1 A 3 a ii (i) Civil aviation (Domestic, LTO)</v>
          </cell>
          <cell r="B70" t="str">
            <v>NOx</v>
          </cell>
          <cell r="C70" t="str">
            <v>1 A 3 a ii (i) Civil aviation (Domestic, LTO)</v>
          </cell>
          <cell r="D70">
            <v>21.922946147000001</v>
          </cell>
          <cell r="E70">
            <v>22.988292075</v>
          </cell>
          <cell r="F70">
            <v>23.207687009000001</v>
          </cell>
          <cell r="G70">
            <v>23.037172400999999</v>
          </cell>
          <cell r="H70">
            <v>22.997035199999999</v>
          </cell>
          <cell r="I70">
            <v>26.512440228999999</v>
          </cell>
          <cell r="J70">
            <v>27.705798122000001</v>
          </cell>
          <cell r="K70">
            <v>28.983706193</v>
          </cell>
          <cell r="L70">
            <v>29.531853989999998</v>
          </cell>
          <cell r="M70">
            <v>29.108370636</v>
          </cell>
          <cell r="N70">
            <v>32.719951797</v>
          </cell>
          <cell r="O70">
            <v>41.215313424999998</v>
          </cell>
          <cell r="P70">
            <v>40.188765646</v>
          </cell>
          <cell r="Q70">
            <v>33.639032614000001</v>
          </cell>
          <cell r="R70">
            <v>36.924431691999999</v>
          </cell>
          <cell r="S70">
            <v>35.201821443999997</v>
          </cell>
          <cell r="T70">
            <v>38.29351217</v>
          </cell>
          <cell r="U70">
            <v>45.248346531999999</v>
          </cell>
          <cell r="V70">
            <v>44.423336849999998</v>
          </cell>
          <cell r="W70">
            <v>37.670808358000002</v>
          </cell>
          <cell r="X70">
            <v>30.307299885999999</v>
          </cell>
        </row>
        <row r="71">
          <cell r="A71" t="str">
            <v>NOx_1 A 3 a i (i) International aviation (LTO)</v>
          </cell>
          <cell r="B71" t="str">
            <v>NOx</v>
          </cell>
          <cell r="C71" t="str">
            <v>1 A 3 a i (i) International aviation (LTO)</v>
          </cell>
          <cell r="D71">
            <v>25.233642299</v>
          </cell>
          <cell r="E71">
            <v>24.195155400000001</v>
          </cell>
          <cell r="F71">
            <v>26.083478163999999</v>
          </cell>
          <cell r="G71">
            <v>27.373643091000002</v>
          </cell>
          <cell r="H71">
            <v>28.17883771</v>
          </cell>
          <cell r="I71">
            <v>29.771681882999999</v>
          </cell>
          <cell r="J71">
            <v>31.395851437000001</v>
          </cell>
          <cell r="K71">
            <v>32.979449930000001</v>
          </cell>
          <cell r="L71">
            <v>36.317673317000001</v>
          </cell>
          <cell r="M71">
            <v>38.977102768999998</v>
          </cell>
          <cell r="N71">
            <v>44.945077714999996</v>
          </cell>
          <cell r="O71">
            <v>42.061199117000001</v>
          </cell>
          <cell r="P71">
            <v>40.860237781000002</v>
          </cell>
          <cell r="Q71">
            <v>41.927320727999998</v>
          </cell>
          <cell r="R71">
            <v>44.991098436000001</v>
          </cell>
          <cell r="S71">
            <v>49.763532122000001</v>
          </cell>
          <cell r="T71">
            <v>51.798714848000003</v>
          </cell>
          <cell r="U71">
            <v>54.283605618000003</v>
          </cell>
          <cell r="V71">
            <v>76.922136394000006</v>
          </cell>
          <cell r="W71">
            <v>63.497785610999998</v>
          </cell>
          <cell r="X71">
            <v>55.210358941000003</v>
          </cell>
        </row>
        <row r="72">
          <cell r="A72" t="str">
            <v>NOx_1 A 3 b i  Road transport: Passenger cars</v>
          </cell>
          <cell r="B72" t="str">
            <v>NOx</v>
          </cell>
          <cell r="C72" t="str">
            <v>1 A 3 b i  Road transport: Passenger cars</v>
          </cell>
          <cell r="D72">
            <v>4716.3016926190003</v>
          </cell>
          <cell r="E72">
            <v>4795.0767918900001</v>
          </cell>
          <cell r="F72">
            <v>4771.6372381889996</v>
          </cell>
          <cell r="G72">
            <v>4607.6557703219996</v>
          </cell>
          <cell r="H72">
            <v>4361.6964322880003</v>
          </cell>
          <cell r="I72">
            <v>4180.475580841</v>
          </cell>
          <cell r="J72">
            <v>4079.369045981</v>
          </cell>
          <cell r="K72">
            <v>3868.7720123129998</v>
          </cell>
          <cell r="L72">
            <v>3645.2149546390001</v>
          </cell>
          <cell r="M72">
            <v>3495.3587976879999</v>
          </cell>
          <cell r="N72">
            <v>3184.5849058869999</v>
          </cell>
          <cell r="O72">
            <v>3086.6351022019999</v>
          </cell>
          <cell r="P72">
            <v>2967.791650657</v>
          </cell>
          <cell r="Q72">
            <v>2871.3857260270001</v>
          </cell>
          <cell r="R72">
            <v>2814.1521270049998</v>
          </cell>
          <cell r="S72">
            <v>2611.9173823229999</v>
          </cell>
          <cell r="T72">
            <v>2402.687924115</v>
          </cell>
          <cell r="U72">
            <v>2367.2339015480002</v>
          </cell>
          <cell r="V72">
            <v>2072.6445673630001</v>
          </cell>
          <cell r="W72">
            <v>1814.6327100999999</v>
          </cell>
          <cell r="X72">
            <v>1680.688793372</v>
          </cell>
        </row>
        <row r="73">
          <cell r="A73" t="str">
            <v>NOx_1 A 3 b ii  Road transport: Light duty vehicles</v>
          </cell>
          <cell r="B73" t="str">
            <v>NOx</v>
          </cell>
          <cell r="C73" t="str">
            <v>1 A 3 b ii  Road transport: Light duty vehicles</v>
          </cell>
          <cell r="D73">
            <v>460.26073951500001</v>
          </cell>
          <cell r="E73">
            <v>455.59464338999999</v>
          </cell>
          <cell r="F73">
            <v>464.44585735499999</v>
          </cell>
          <cell r="G73">
            <v>470.09898018899997</v>
          </cell>
          <cell r="H73">
            <v>465.19929395899999</v>
          </cell>
          <cell r="I73">
            <v>456.520706453</v>
          </cell>
          <cell r="J73">
            <v>457.20294297999999</v>
          </cell>
          <cell r="K73">
            <v>461.42658954400002</v>
          </cell>
          <cell r="L73">
            <v>471.46521054999999</v>
          </cell>
          <cell r="M73">
            <v>466.86702927300001</v>
          </cell>
          <cell r="N73">
            <v>482.399415573</v>
          </cell>
          <cell r="O73">
            <v>472.15740937100003</v>
          </cell>
          <cell r="P73">
            <v>458.69879931200001</v>
          </cell>
          <cell r="Q73">
            <v>455.51337268999998</v>
          </cell>
          <cell r="R73">
            <v>451.99300460000001</v>
          </cell>
          <cell r="S73">
            <v>490.016768055</v>
          </cell>
          <cell r="T73">
            <v>452.97201634200002</v>
          </cell>
          <cell r="U73">
            <v>452.56595486200001</v>
          </cell>
          <cell r="V73">
            <v>430.31106752800002</v>
          </cell>
          <cell r="W73">
            <v>442.83008018100003</v>
          </cell>
          <cell r="X73">
            <v>506.47804919800001</v>
          </cell>
        </row>
        <row r="74">
          <cell r="A74" t="str">
            <v>NOx_1 A 3 b iii Road transport: Heavy duty vehicles</v>
          </cell>
          <cell r="B74" t="str">
            <v>NOx</v>
          </cell>
          <cell r="C74" t="str">
            <v>1 A 3 b iii Road transport: Heavy duty vehicles</v>
          </cell>
          <cell r="D74">
            <v>2236.115221944</v>
          </cell>
          <cell r="E74">
            <v>2222.1977917909999</v>
          </cell>
          <cell r="F74">
            <v>2282.627224284</v>
          </cell>
          <cell r="G74">
            <v>2267.9711374079998</v>
          </cell>
          <cell r="H74">
            <v>2271.3034439039998</v>
          </cell>
          <cell r="I74">
            <v>2272.8373965010001</v>
          </cell>
          <cell r="J74">
            <v>2249.5455566619999</v>
          </cell>
          <cell r="K74">
            <v>2234.6682759270002</v>
          </cell>
          <cell r="L74">
            <v>2260.6152671360001</v>
          </cell>
          <cell r="M74">
            <v>2293.0738380170001</v>
          </cell>
          <cell r="N74">
            <v>2390.6635240559999</v>
          </cell>
          <cell r="O74">
            <v>2287.5982051179999</v>
          </cell>
          <cell r="P74">
            <v>2217.4093112820001</v>
          </cell>
          <cell r="Q74">
            <v>2141.4842665639999</v>
          </cell>
          <cell r="R74">
            <v>2130.789907806</v>
          </cell>
          <cell r="S74">
            <v>2290.0077756659998</v>
          </cell>
          <cell r="T74">
            <v>2100.9877544559999</v>
          </cell>
          <cell r="U74">
            <v>2069.2971480330002</v>
          </cell>
          <cell r="V74">
            <v>1863.736705758</v>
          </cell>
          <cell r="W74">
            <v>1756.1909346790001</v>
          </cell>
          <cell r="X74">
            <v>2052.9962861919998</v>
          </cell>
        </row>
        <row r="75">
          <cell r="A75" t="str">
            <v>NOx_1 A 3 b iv  Road transport: Mopeds &amp; motorcycles</v>
          </cell>
          <cell r="B75" t="str">
            <v>NOx</v>
          </cell>
          <cell r="C75" t="str">
            <v>1 A 3 b iv  Road transport: Mopeds &amp; motorcycles</v>
          </cell>
          <cell r="D75">
            <v>14.649124888499999</v>
          </cell>
          <cell r="E75">
            <v>14.312661778000001</v>
          </cell>
          <cell r="F75">
            <v>14.627704747999999</v>
          </cell>
          <cell r="G75">
            <v>14.978292432</v>
          </cell>
          <cell r="H75">
            <v>14.008226934</v>
          </cell>
          <cell r="I75">
            <v>13.988829299000001</v>
          </cell>
          <cell r="J75">
            <v>14.265107406</v>
          </cell>
          <cell r="K75">
            <v>14.601066466000001</v>
          </cell>
          <cell r="L75">
            <v>15.891346084</v>
          </cell>
          <cell r="M75">
            <v>16.506205490999999</v>
          </cell>
          <cell r="N75">
            <v>17.491294099000001</v>
          </cell>
          <cell r="O75">
            <v>18.113618980999998</v>
          </cell>
          <cell r="P75">
            <v>18.874590260000002</v>
          </cell>
          <cell r="Q75">
            <v>20.235138718999998</v>
          </cell>
          <cell r="R75">
            <v>20.910582498</v>
          </cell>
          <cell r="S75">
            <v>21.029798897999999</v>
          </cell>
          <cell r="T75">
            <v>21.321456243</v>
          </cell>
          <cell r="U75">
            <v>21.865802741</v>
          </cell>
          <cell r="V75">
            <v>21.539694304000001</v>
          </cell>
          <cell r="W75">
            <v>22.435231704</v>
          </cell>
          <cell r="X75">
            <v>28.120592440999999</v>
          </cell>
        </row>
        <row r="76">
          <cell r="A76" t="str">
            <v>NOx_1 A 3 b v   Road transport: Gasoline evaporation</v>
          </cell>
          <cell r="B76" t="str">
            <v>NOx</v>
          </cell>
          <cell r="C76" t="str">
            <v>1 A 3 b v   Road transport: Gasoline evaporation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>NOx_1 A 3 b vi  Road transport: Automobile tyre and brake wear</v>
          </cell>
          <cell r="B77" t="str">
            <v>NOx</v>
          </cell>
          <cell r="C77" t="str">
            <v>1 A 3 b vi  Road transport: Automobile tyre and brake wear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A78" t="str">
            <v>NOx_1 A 3 b vii Road transport: Automobile road abrasion</v>
          </cell>
          <cell r="B78" t="str">
            <v>NOx</v>
          </cell>
          <cell r="C78" t="str">
            <v>1 A 3 b vii Road transport: Automobile road abrasion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A79" t="str">
            <v>NOx_1 A 3 c  Railways</v>
          </cell>
          <cell r="B79" t="str">
            <v>NOx</v>
          </cell>
          <cell r="C79" t="str">
            <v>1 A 3 c  Railways</v>
          </cell>
          <cell r="D79">
            <v>201.264277733</v>
          </cell>
          <cell r="E79">
            <v>178.13115731100001</v>
          </cell>
          <cell r="F79">
            <v>170.83261968599999</v>
          </cell>
          <cell r="G79">
            <v>167.747544358</v>
          </cell>
          <cell r="H79">
            <v>163.10497312699999</v>
          </cell>
          <cell r="I79">
            <v>168.79625389399999</v>
          </cell>
          <cell r="J79">
            <v>165.739958532</v>
          </cell>
          <cell r="K79">
            <v>162.99160688800001</v>
          </cell>
          <cell r="L79">
            <v>161.13053336199999</v>
          </cell>
          <cell r="M79">
            <v>159.03363605199999</v>
          </cell>
          <cell r="N79">
            <v>162.23587269000001</v>
          </cell>
          <cell r="O79">
            <v>149.98269047599999</v>
          </cell>
          <cell r="P79">
            <v>142.712683371</v>
          </cell>
          <cell r="Q79">
            <v>137.425700592</v>
          </cell>
          <cell r="R79">
            <v>138.033578213</v>
          </cell>
          <cell r="S79">
            <v>134.59943828900001</v>
          </cell>
          <cell r="T79">
            <v>130.75994379599999</v>
          </cell>
          <cell r="U79">
            <v>125.320714584</v>
          </cell>
          <cell r="V79">
            <v>120.45535995500001</v>
          </cell>
          <cell r="W79">
            <v>118.41942243299999</v>
          </cell>
          <cell r="X79">
            <v>113.310754854</v>
          </cell>
        </row>
        <row r="80">
          <cell r="A80" t="str">
            <v>NOx_1 A 3 d i (ii) International inland waterways</v>
          </cell>
          <cell r="B80" t="str">
            <v>NOx</v>
          </cell>
          <cell r="C80" t="str">
            <v>1 A 3 d i (ii) International inland waterways</v>
          </cell>
          <cell r="D80">
            <v>25.415781689999999</v>
          </cell>
          <cell r="E80">
            <v>21.833831060000001</v>
          </cell>
          <cell r="F80">
            <v>20.963073250000001</v>
          </cell>
          <cell r="G80">
            <v>20.112223620000002</v>
          </cell>
          <cell r="H80">
            <v>19.349627300000002</v>
          </cell>
          <cell r="I80">
            <v>19.243670479999999</v>
          </cell>
          <cell r="J80">
            <v>19.78256854</v>
          </cell>
          <cell r="K80">
            <v>23.809930000000001</v>
          </cell>
          <cell r="L80">
            <v>19.95939521</v>
          </cell>
          <cell r="M80">
            <v>18.69194942</v>
          </cell>
          <cell r="N80">
            <v>22.418867980000002</v>
          </cell>
          <cell r="O80">
            <v>20.947005130000001</v>
          </cell>
          <cell r="P80">
            <v>19.74666586</v>
          </cell>
          <cell r="Q80">
            <v>18.958154879999999</v>
          </cell>
          <cell r="R80">
            <v>17.895758610000001</v>
          </cell>
          <cell r="S80">
            <v>21.048534159999999</v>
          </cell>
          <cell r="T80">
            <v>20.72117025</v>
          </cell>
          <cell r="U80">
            <v>21.775372749999999</v>
          </cell>
          <cell r="V80">
            <v>21.281195180000001</v>
          </cell>
          <cell r="W80">
            <v>16.746297200000001</v>
          </cell>
          <cell r="X80">
            <v>18.978942839999998</v>
          </cell>
        </row>
        <row r="81">
          <cell r="A81" t="str">
            <v>NOx_1 A 3 d ii National navigation (Shipping)</v>
          </cell>
          <cell r="B81" t="str">
            <v>NOx</v>
          </cell>
          <cell r="C81" t="str">
            <v>1 A 3 d ii National navigation (Shipping)</v>
          </cell>
          <cell r="D81">
            <v>352.87332921500001</v>
          </cell>
          <cell r="E81">
            <v>362.33360164800001</v>
          </cell>
          <cell r="F81">
            <v>365.01246709999998</v>
          </cell>
          <cell r="G81">
            <v>362.234220177</v>
          </cell>
          <cell r="H81">
            <v>362.022018167</v>
          </cell>
          <cell r="I81">
            <v>354.35225845600002</v>
          </cell>
          <cell r="J81">
            <v>365.90536898200003</v>
          </cell>
          <cell r="K81">
            <v>370.15929168399998</v>
          </cell>
          <cell r="L81">
            <v>387.633303926</v>
          </cell>
          <cell r="M81">
            <v>391.49024145800001</v>
          </cell>
          <cell r="N81">
            <v>352.21568052499998</v>
          </cell>
          <cell r="O81">
            <v>366.13211656499999</v>
          </cell>
          <cell r="P81">
            <v>365.19460115800001</v>
          </cell>
          <cell r="Q81">
            <v>395.65133808799999</v>
          </cell>
          <cell r="R81">
            <v>379.74351037299999</v>
          </cell>
          <cell r="S81">
            <v>376.50320131199999</v>
          </cell>
          <cell r="T81">
            <v>383.15496817000002</v>
          </cell>
          <cell r="U81">
            <v>391.44591775599997</v>
          </cell>
          <cell r="V81">
            <v>347.47365470300002</v>
          </cell>
          <cell r="W81">
            <v>354.82838671799999</v>
          </cell>
          <cell r="X81">
            <v>398.71850635700002</v>
          </cell>
        </row>
        <row r="82">
          <cell r="A82" t="str">
            <v>NOx_1 A 4 b ii  Residential: Household and gardening (mobile)</v>
          </cell>
          <cell r="B82" t="str">
            <v>NOx</v>
          </cell>
          <cell r="C82" t="str">
            <v>1 A 4 b ii  Residential: Household and gardening (mobile)</v>
          </cell>
          <cell r="D82">
            <v>7.3858776739999996</v>
          </cell>
          <cell r="E82">
            <v>7.4174102470000003</v>
          </cell>
          <cell r="F82">
            <v>7.4811268039999996</v>
          </cell>
          <cell r="G82">
            <v>7.4386621760000002</v>
          </cell>
          <cell r="H82">
            <v>7.4843037460000001</v>
          </cell>
          <cell r="I82">
            <v>7.6017328270000002</v>
          </cell>
          <cell r="J82">
            <v>7.7002828360000004</v>
          </cell>
          <cell r="K82">
            <v>7.8359511350000002</v>
          </cell>
          <cell r="L82">
            <v>7.9992440870000001</v>
          </cell>
          <cell r="M82">
            <v>8.1764319630000006</v>
          </cell>
          <cell r="N82">
            <v>8.5628746299999996</v>
          </cell>
          <cell r="O82">
            <v>8.32097598</v>
          </cell>
          <cell r="P82">
            <v>8.2507338650000008</v>
          </cell>
          <cell r="Q82">
            <v>8.5511870840000004</v>
          </cell>
          <cell r="R82">
            <v>8.7725564810000005</v>
          </cell>
          <cell r="S82">
            <v>14.411256286</v>
          </cell>
          <cell r="T82">
            <v>8.9284009169999994</v>
          </cell>
          <cell r="U82">
            <v>8.4542751030000005</v>
          </cell>
          <cell r="V82">
            <v>8.3682944930000005</v>
          </cell>
          <cell r="W82">
            <v>16.395771312000001</v>
          </cell>
          <cell r="X82">
            <v>18.413904541000001</v>
          </cell>
        </row>
        <row r="83">
          <cell r="A83" t="str">
            <v>NOx_1 A 4 c i  Agriculture/Forestry/Fishing: Stationary</v>
          </cell>
          <cell r="B83" t="str">
            <v>NOx</v>
          </cell>
          <cell r="C83" t="str">
            <v>1 A 4 c i  Agriculture/Forestry/Fishing: Stationary</v>
          </cell>
          <cell r="D83">
            <v>90.839448665999996</v>
          </cell>
          <cell r="E83">
            <v>88.696358056999998</v>
          </cell>
          <cell r="F83">
            <v>82.878978892999996</v>
          </cell>
          <cell r="G83">
            <v>82.714962987000007</v>
          </cell>
          <cell r="H83">
            <v>81.453649358000007</v>
          </cell>
          <cell r="I83">
            <v>83.501864018000006</v>
          </cell>
          <cell r="J83">
            <v>86.918395532000005</v>
          </cell>
          <cell r="K83">
            <v>82.685052791000004</v>
          </cell>
          <cell r="L83">
            <v>83.883678266999993</v>
          </cell>
          <cell r="M83">
            <v>83.614548155999998</v>
          </cell>
          <cell r="N83">
            <v>85.634134431999996</v>
          </cell>
          <cell r="O83">
            <v>85.239092682999996</v>
          </cell>
          <cell r="P83">
            <v>87.136707020000003</v>
          </cell>
          <cell r="Q83">
            <v>90.760466702000002</v>
          </cell>
          <cell r="R83">
            <v>84.845009946999994</v>
          </cell>
          <cell r="S83">
            <v>97.610047742000006</v>
          </cell>
          <cell r="T83">
            <v>86.208362738000005</v>
          </cell>
          <cell r="U83">
            <v>83.409566312999999</v>
          </cell>
          <cell r="V83">
            <v>307.68383143</v>
          </cell>
          <cell r="W83">
            <v>205.25538368100001</v>
          </cell>
          <cell r="X83">
            <v>106.001945574</v>
          </cell>
        </row>
        <row r="84">
          <cell r="A84" t="str">
            <v>NOx_1 A 4 c ii  Agriculture/Forestry/Fishing: Off-road vehicles and other machinery</v>
          </cell>
          <cell r="B84" t="str">
            <v>NOx</v>
          </cell>
          <cell r="C84" t="str">
            <v>1 A 4 c ii  Agriculture/Forestry/Fishing: Off-road vehicles and other machinery</v>
          </cell>
          <cell r="D84">
            <v>652.26844778300006</v>
          </cell>
          <cell r="E84">
            <v>645.87298269300004</v>
          </cell>
          <cell r="F84">
            <v>642.676706846</v>
          </cell>
          <cell r="G84">
            <v>684.53767157000004</v>
          </cell>
          <cell r="H84">
            <v>687.04002616000002</v>
          </cell>
          <cell r="I84">
            <v>694.22546339400003</v>
          </cell>
          <cell r="J84">
            <v>708.08032298000001</v>
          </cell>
          <cell r="K84">
            <v>711.86964172499995</v>
          </cell>
          <cell r="L84">
            <v>704.49504000599995</v>
          </cell>
          <cell r="M84">
            <v>702.01600712200002</v>
          </cell>
          <cell r="N84">
            <v>704.95399696100003</v>
          </cell>
          <cell r="O84">
            <v>699.58020001800003</v>
          </cell>
          <cell r="P84">
            <v>693.60083944300004</v>
          </cell>
          <cell r="Q84">
            <v>676.78614016100005</v>
          </cell>
          <cell r="R84">
            <v>663.71459453399996</v>
          </cell>
          <cell r="S84">
            <v>763.87476869700004</v>
          </cell>
          <cell r="T84">
            <v>631.94099250099998</v>
          </cell>
          <cell r="U84">
            <v>607.90992071100004</v>
          </cell>
          <cell r="V84">
            <v>506.57975944499998</v>
          </cell>
          <cell r="W84">
            <v>474.93986267899999</v>
          </cell>
          <cell r="X84">
            <v>476.23224261199999</v>
          </cell>
        </row>
        <row r="85">
          <cell r="A85" t="str">
            <v>NOx_1 A 4 c iii Agriculture/Forestry/Fishing: National fishing</v>
          </cell>
          <cell r="B85" t="str">
            <v>NOx</v>
          </cell>
          <cell r="C85" t="str">
            <v>1 A 4 c iii Agriculture/Forestry/Fishing: National fishing</v>
          </cell>
          <cell r="D85">
            <v>158.07154969000001</v>
          </cell>
          <cell r="E85">
            <v>158.99465061999999</v>
          </cell>
          <cell r="F85">
            <v>153.34817530000001</v>
          </cell>
          <cell r="G85">
            <v>157.23993365000001</v>
          </cell>
          <cell r="H85">
            <v>158.61523502</v>
          </cell>
          <cell r="I85">
            <v>155.96716631000001</v>
          </cell>
          <cell r="J85">
            <v>154.01308501</v>
          </cell>
          <cell r="K85">
            <v>151.02962685</v>
          </cell>
          <cell r="L85">
            <v>149.35047377000001</v>
          </cell>
          <cell r="M85">
            <v>152.20410036000001</v>
          </cell>
          <cell r="N85">
            <v>149.29193715</v>
          </cell>
          <cell r="O85">
            <v>150.45981839000001</v>
          </cell>
          <cell r="P85">
            <v>149.19279791</v>
          </cell>
          <cell r="Q85">
            <v>149.8585463</v>
          </cell>
          <cell r="R85">
            <v>140.31165432</v>
          </cell>
          <cell r="S85">
            <v>144.17645768</v>
          </cell>
          <cell r="T85">
            <v>130.75454579000001</v>
          </cell>
          <cell r="U85">
            <v>123.63527018000001</v>
          </cell>
          <cell r="V85">
            <v>117.62946389</v>
          </cell>
          <cell r="W85">
            <v>129.04587033999999</v>
          </cell>
          <cell r="X85">
            <v>119.53610965</v>
          </cell>
        </row>
        <row r="86">
          <cell r="A86" t="str">
            <v>NOx_1 A 5 b  Other, Mobile (including military, land based and recreational boats)</v>
          </cell>
          <cell r="B86" t="str">
            <v>NOx</v>
          </cell>
          <cell r="C86" t="str">
            <v>1 A 5 b  Other, Mobile (including military, land based and recreational boats)</v>
          </cell>
          <cell r="D86">
            <v>215.366244943</v>
          </cell>
          <cell r="E86">
            <v>153.71552033399999</v>
          </cell>
          <cell r="F86">
            <v>141.15200039000001</v>
          </cell>
          <cell r="G86">
            <v>135.59467261899999</v>
          </cell>
          <cell r="H86">
            <v>130.57365130100001</v>
          </cell>
          <cell r="I86">
            <v>130.43432352400001</v>
          </cell>
          <cell r="J86">
            <v>155.95438017999999</v>
          </cell>
          <cell r="K86">
            <v>158.163902544</v>
          </cell>
          <cell r="L86">
            <v>167.424150215</v>
          </cell>
          <cell r="M86">
            <v>154.31650601000001</v>
          </cell>
          <cell r="N86">
            <v>89.934557549999994</v>
          </cell>
          <cell r="O86">
            <v>86.567803835000007</v>
          </cell>
          <cell r="P86">
            <v>85.510336534999993</v>
          </cell>
          <cell r="Q86">
            <v>107.361674533</v>
          </cell>
          <cell r="R86">
            <v>116.47219434</v>
          </cell>
          <cell r="S86">
            <v>79.766654083000006</v>
          </cell>
          <cell r="T86">
            <v>87.601522767000006</v>
          </cell>
          <cell r="U86">
            <v>90.380288200999999</v>
          </cell>
          <cell r="V86">
            <v>89.246125821999996</v>
          </cell>
          <cell r="W86">
            <v>87.497390662000001</v>
          </cell>
          <cell r="X86">
            <v>49.115133845999999</v>
          </cell>
        </row>
        <row r="87">
          <cell r="A87" t="str">
            <v>NOx_1 A 3 a ii (ii) Memo item - Civil aviation (Domestic, Cruise)</v>
          </cell>
          <cell r="B87" t="str">
            <v>NOx</v>
          </cell>
          <cell r="C87" t="str">
            <v>1 A 3 a ii (ii) Memo item - Civil aviation (Domestic, Cruise)</v>
          </cell>
          <cell r="D87">
            <v>34.430797013999999</v>
          </cell>
          <cell r="E87">
            <v>34.477191840000003</v>
          </cell>
          <cell r="F87">
            <v>35.708515085999998</v>
          </cell>
          <cell r="G87">
            <v>33.657711323000001</v>
          </cell>
          <cell r="H87">
            <v>34.014546750000001</v>
          </cell>
          <cell r="I87">
            <v>36.148994149000004</v>
          </cell>
          <cell r="J87">
            <v>40.103833016000003</v>
          </cell>
          <cell r="K87">
            <v>42.805220251999998</v>
          </cell>
          <cell r="L87">
            <v>44.801496792999998</v>
          </cell>
          <cell r="M87">
            <v>49.544449282000002</v>
          </cell>
          <cell r="N87">
            <v>50.530641744</v>
          </cell>
          <cell r="O87">
            <v>49.206639930000001</v>
          </cell>
          <cell r="P87">
            <v>46.505744927000002</v>
          </cell>
          <cell r="Q87">
            <v>45.909004627000002</v>
          </cell>
          <cell r="R87">
            <v>48.128253909999998</v>
          </cell>
          <cell r="S87">
            <v>49.616580622000001</v>
          </cell>
          <cell r="T87">
            <v>49.268662095000003</v>
          </cell>
          <cell r="U87">
            <v>51.017533299999997</v>
          </cell>
          <cell r="V87">
            <v>49.073688933</v>
          </cell>
          <cell r="W87">
            <v>45.667063354</v>
          </cell>
          <cell r="X87">
            <v>57.075702765999999</v>
          </cell>
        </row>
        <row r="88">
          <cell r="A88" t="str">
            <v>NOx_1 A 3 a i (ii) Memo item - International aviation (Cruise)</v>
          </cell>
          <cell r="B88" t="str">
            <v>NOx</v>
          </cell>
          <cell r="C88" t="str">
            <v>1 A 3 a i (ii) Memo item - International aviation (Cruise)</v>
          </cell>
          <cell r="D88">
            <v>242.853643441</v>
          </cell>
          <cell r="E88">
            <v>231.34568290199999</v>
          </cell>
          <cell r="F88">
            <v>255.39898359700001</v>
          </cell>
          <cell r="G88">
            <v>268.91973735200003</v>
          </cell>
          <cell r="H88">
            <v>282.99570161899999</v>
          </cell>
          <cell r="I88">
            <v>299.08381936199999</v>
          </cell>
          <cell r="J88">
            <v>311.456771016</v>
          </cell>
          <cell r="K88">
            <v>323.70605853199999</v>
          </cell>
          <cell r="L88">
            <v>348.94824103299999</v>
          </cell>
          <cell r="M88">
            <v>372.56694936500003</v>
          </cell>
          <cell r="N88">
            <v>398.80340208000001</v>
          </cell>
          <cell r="O88">
            <v>388.249826047</v>
          </cell>
          <cell r="P88">
            <v>371.325380048</v>
          </cell>
          <cell r="Q88">
            <v>384.546286227</v>
          </cell>
          <cell r="R88">
            <v>412.20330511100002</v>
          </cell>
          <cell r="S88">
            <v>427.92416016200002</v>
          </cell>
          <cell r="T88">
            <v>445.85585838700001</v>
          </cell>
          <cell r="U88">
            <v>464.59209743600002</v>
          </cell>
          <cell r="V88">
            <v>488.634377169</v>
          </cell>
          <cell r="W88">
            <v>451.59408369400001</v>
          </cell>
          <cell r="X88">
            <v>438.65983895400001</v>
          </cell>
        </row>
        <row r="89">
          <cell r="A89" t="str">
            <v>NOx_1 A 3 d i (i) Memo item - International maritime navigation</v>
          </cell>
          <cell r="B89" t="str">
            <v>NOx</v>
          </cell>
          <cell r="C89" t="str">
            <v>1 A 3 d i (i) Memo item - International maritime navigation</v>
          </cell>
          <cell r="D89">
            <v>1446.175685338</v>
          </cell>
          <cell r="E89">
            <v>1377.1155957450001</v>
          </cell>
          <cell r="F89">
            <v>1396.6604974940001</v>
          </cell>
          <cell r="G89">
            <v>1454.9425572489999</v>
          </cell>
          <cell r="H89">
            <v>1377.4646659570001</v>
          </cell>
          <cell r="I89">
            <v>1458.8703957990001</v>
          </cell>
          <cell r="J89">
            <v>1547.4626839590001</v>
          </cell>
          <cell r="K89">
            <v>1668.307246356</v>
          </cell>
          <cell r="L89">
            <v>1788.4342864339999</v>
          </cell>
          <cell r="M89">
            <v>1692.7792032560001</v>
          </cell>
          <cell r="N89">
            <v>1743.8480156999999</v>
          </cell>
          <cell r="O89">
            <v>1760.6388335050001</v>
          </cell>
          <cell r="P89">
            <v>1711.1570566779999</v>
          </cell>
          <cell r="Q89">
            <v>1841.980631181</v>
          </cell>
          <cell r="R89">
            <v>1922.9721272270001</v>
          </cell>
          <cell r="S89">
            <v>1931.456467839</v>
          </cell>
          <cell r="T89">
            <v>2094.4723796809999</v>
          </cell>
          <cell r="U89">
            <v>2169.336000924</v>
          </cell>
          <cell r="V89">
            <v>2179.4515402279999</v>
          </cell>
          <cell r="W89">
            <v>2021.9714597459999</v>
          </cell>
          <cell r="X89">
            <v>1940.8394838050001</v>
          </cell>
        </row>
        <row r="90">
          <cell r="A90" t="str">
            <v>PM10_NTOT National total for the entire territory</v>
          </cell>
          <cell r="B90" t="str">
            <v>PM10</v>
          </cell>
          <cell r="C90" t="str">
            <v>NTOT National total for the entire territory</v>
          </cell>
          <cell r="D90">
            <v>2755.2627132560001</v>
          </cell>
          <cell r="E90">
            <v>2769.5673312069998</v>
          </cell>
          <cell r="F90">
            <v>2730.826410354</v>
          </cell>
          <cell r="G90">
            <v>2679.3376136520001</v>
          </cell>
          <cell r="H90">
            <v>2618.1435806700001</v>
          </cell>
          <cell r="I90">
            <v>2580.1516398009999</v>
          </cell>
          <cell r="J90">
            <v>2548.6019464699998</v>
          </cell>
          <cell r="K90">
            <v>2511.5900510759998</v>
          </cell>
          <cell r="L90">
            <v>2470.5453155099999</v>
          </cell>
          <cell r="M90">
            <v>2423.8113490269998</v>
          </cell>
          <cell r="N90">
            <v>2380.816720754</v>
          </cell>
          <cell r="O90">
            <v>2377.867269929</v>
          </cell>
          <cell r="P90">
            <v>2306.6477277710001</v>
          </cell>
          <cell r="Q90">
            <v>2267.0110454999999</v>
          </cell>
          <cell r="R90">
            <v>2263.287013612</v>
          </cell>
          <cell r="S90">
            <v>2212.630169342</v>
          </cell>
          <cell r="T90">
            <v>2156.489395133</v>
          </cell>
          <cell r="U90">
            <v>2125.257186889</v>
          </cell>
          <cell r="V90">
            <v>2062.29172436</v>
          </cell>
          <cell r="W90">
            <v>1982.8614804240001</v>
          </cell>
          <cell r="X90">
            <v>2043.683743887</v>
          </cell>
        </row>
        <row r="91">
          <cell r="A91" t="str">
            <v>PM10_1 A 3 a ii (i) Civil aviation (Domestic, LTO)</v>
          </cell>
          <cell r="B91" t="str">
            <v>PM10</v>
          </cell>
          <cell r="C91" t="str">
            <v>1 A 3 a ii (i) Civil aviation (Domestic, LTO)</v>
          </cell>
          <cell r="D91">
            <v>0.71674665599999998</v>
          </cell>
          <cell r="E91">
            <v>0.69610139999999998</v>
          </cell>
          <cell r="F91">
            <v>0.69357892799999998</v>
          </cell>
          <cell r="G91">
            <v>0.67403988199999998</v>
          </cell>
          <cell r="H91">
            <v>0.68131930799999996</v>
          </cell>
          <cell r="I91">
            <v>0.69318730900000003</v>
          </cell>
          <cell r="J91">
            <v>0.72763247399999997</v>
          </cell>
          <cell r="K91">
            <v>0.75030429300000001</v>
          </cell>
          <cell r="L91">
            <v>0.76709319600000003</v>
          </cell>
          <cell r="M91">
            <v>0.80022856099999995</v>
          </cell>
          <cell r="N91">
            <v>0.83336201799999998</v>
          </cell>
          <cell r="O91">
            <v>0.83855613100000004</v>
          </cell>
          <cell r="P91">
            <v>0.84805839299999997</v>
          </cell>
          <cell r="Q91">
            <v>0.85037977899999995</v>
          </cell>
          <cell r="R91">
            <v>0.55890346199999996</v>
          </cell>
          <cell r="S91">
            <v>0.55799121200000001</v>
          </cell>
          <cell r="T91">
            <v>0.58596487500000005</v>
          </cell>
          <cell r="U91">
            <v>0.54380772600000005</v>
          </cell>
          <cell r="V91">
            <v>0.51307710399999995</v>
          </cell>
          <cell r="W91">
            <v>0.51269530299999999</v>
          </cell>
          <cell r="X91">
            <v>0.51186391899999995</v>
          </cell>
        </row>
        <row r="92">
          <cell r="A92" t="str">
            <v>PM10_1 A 3 a i (i) International aviation (LTO)</v>
          </cell>
          <cell r="B92" t="str">
            <v>PM10</v>
          </cell>
          <cell r="C92" t="str">
            <v>1 A 3 a i (i) International aviation (LTO)</v>
          </cell>
          <cell r="D92">
            <v>1.164862045</v>
          </cell>
          <cell r="E92">
            <v>1.1384038139999999</v>
          </cell>
          <cell r="F92">
            <v>1.1750322710000001</v>
          </cell>
          <cell r="G92">
            <v>1.141245214</v>
          </cell>
          <cell r="H92">
            <v>1.132956716</v>
          </cell>
          <cell r="I92">
            <v>1.143608594</v>
          </cell>
          <cell r="J92">
            <v>1.1504055479999999</v>
          </cell>
          <cell r="K92">
            <v>1.1733733049999999</v>
          </cell>
          <cell r="L92">
            <v>1.2515999529999999</v>
          </cell>
          <cell r="M92">
            <v>1.307203635</v>
          </cell>
          <cell r="N92">
            <v>1.565507958</v>
          </cell>
          <cell r="O92">
            <v>1.510042815</v>
          </cell>
          <cell r="P92">
            <v>1.4769796129999999</v>
          </cell>
          <cell r="Q92">
            <v>1.489826683</v>
          </cell>
          <cell r="R92">
            <v>1.564147924</v>
          </cell>
          <cell r="S92">
            <v>1.5903827399999999</v>
          </cell>
          <cell r="T92">
            <v>1.6788740900000001</v>
          </cell>
          <cell r="U92">
            <v>1.776223841</v>
          </cell>
          <cell r="V92">
            <v>1.782320186</v>
          </cell>
          <cell r="W92">
            <v>1.6645944779999999</v>
          </cell>
          <cell r="X92">
            <v>1.708245845</v>
          </cell>
        </row>
        <row r="93">
          <cell r="A93" t="str">
            <v>PM10_1 A 3 b i  Road transport: Passenger cars</v>
          </cell>
          <cell r="B93" t="str">
            <v>PM10</v>
          </cell>
          <cell r="C93" t="str">
            <v>1 A 3 b i  Road transport: Passenger cars</v>
          </cell>
          <cell r="D93">
            <v>136.662067931</v>
          </cell>
          <cell r="E93">
            <v>135.612202739</v>
          </cell>
          <cell r="F93">
            <v>135.031378082</v>
          </cell>
          <cell r="G93">
            <v>133.836083446</v>
          </cell>
          <cell r="H93">
            <v>128.85316770200001</v>
          </cell>
          <cell r="I93">
            <v>127.09699295999999</v>
          </cell>
          <cell r="J93">
            <v>124.495831674</v>
          </cell>
          <cell r="K93">
            <v>119.422084512</v>
          </cell>
          <cell r="L93">
            <v>118.05830139699999</v>
          </cell>
          <cell r="M93">
            <v>115.748565938</v>
          </cell>
          <cell r="N93">
            <v>111.198881224</v>
          </cell>
          <cell r="O93">
            <v>108.24354045</v>
          </cell>
          <cell r="P93">
            <v>105.3830438</v>
          </cell>
          <cell r="Q93">
            <v>87.987987125999993</v>
          </cell>
          <cell r="R93">
            <v>87.440170594999998</v>
          </cell>
          <cell r="S93">
            <v>79.694971950999999</v>
          </cell>
          <cell r="T93">
            <v>82.574972555000002</v>
          </cell>
          <cell r="U93">
            <v>82.278588548000002</v>
          </cell>
          <cell r="V93">
            <v>78.861359452000002</v>
          </cell>
          <cell r="W93">
            <v>76.274497671000006</v>
          </cell>
          <cell r="X93">
            <v>69.964570074999997</v>
          </cell>
        </row>
        <row r="94">
          <cell r="A94" t="str">
            <v>PM10_1 A 3 b ii  Road transport: Light duty vehicles</v>
          </cell>
          <cell r="B94" t="str">
            <v>PM10</v>
          </cell>
          <cell r="C94" t="str">
            <v>1 A 3 b ii  Road transport: Light duty vehicles</v>
          </cell>
          <cell r="D94">
            <v>67.134980518000006</v>
          </cell>
          <cell r="E94">
            <v>69.640979213999998</v>
          </cell>
          <cell r="F94">
            <v>71.995985916999999</v>
          </cell>
          <cell r="G94">
            <v>75.231380005000005</v>
          </cell>
          <cell r="H94">
            <v>75.443736493000003</v>
          </cell>
          <cell r="I94">
            <v>74.228912713</v>
          </cell>
          <cell r="J94">
            <v>74.148165243999998</v>
          </cell>
          <cell r="K94">
            <v>71.919404471999997</v>
          </cell>
          <cell r="L94">
            <v>71.881973243999994</v>
          </cell>
          <cell r="M94">
            <v>70.203311298000003</v>
          </cell>
          <cell r="N94">
            <v>65.202836856000005</v>
          </cell>
          <cell r="O94">
            <v>63.43881536</v>
          </cell>
          <cell r="P94">
            <v>58.933063984999997</v>
          </cell>
          <cell r="Q94">
            <v>56.374635716999997</v>
          </cell>
          <cell r="R94">
            <v>53.401959132999998</v>
          </cell>
          <cell r="S94">
            <v>47.282781774999997</v>
          </cell>
          <cell r="T94">
            <v>43.820099020999997</v>
          </cell>
          <cell r="U94">
            <v>42.787245087000002</v>
          </cell>
          <cell r="V94">
            <v>38.628999663000002</v>
          </cell>
          <cell r="W94">
            <v>35.498562890000002</v>
          </cell>
          <cell r="X94">
            <v>36.079811886000002</v>
          </cell>
        </row>
        <row r="95">
          <cell r="A95" t="str">
            <v>PM10_1 A 3 b iii Road transport: Heavy duty vehicles</v>
          </cell>
          <cell r="B95" t="str">
            <v>PM10</v>
          </cell>
          <cell r="C95" t="str">
            <v>1 A 3 b iii Road transport: Heavy duty vehicles</v>
          </cell>
          <cell r="D95">
            <v>123.313004765</v>
          </cell>
          <cell r="E95">
            <v>122.53257868</v>
          </cell>
          <cell r="F95">
            <v>120.976528386</v>
          </cell>
          <cell r="G95">
            <v>117.388946508</v>
          </cell>
          <cell r="H95">
            <v>113.916668539</v>
          </cell>
          <cell r="I95">
            <v>112.50943023000001</v>
          </cell>
          <cell r="J95">
            <v>107.808041429</v>
          </cell>
          <cell r="K95">
            <v>104.79150191700001</v>
          </cell>
          <cell r="L95">
            <v>99.855976154999993</v>
          </cell>
          <cell r="M95">
            <v>96.492931635000005</v>
          </cell>
          <cell r="N95">
            <v>90.966889750000007</v>
          </cell>
          <cell r="O95">
            <v>88.057223936</v>
          </cell>
          <cell r="P95">
            <v>81.677203583999997</v>
          </cell>
          <cell r="Q95">
            <v>91.527024953999998</v>
          </cell>
          <cell r="R95">
            <v>89.695737145999999</v>
          </cell>
          <cell r="S95">
            <v>83.297861260999994</v>
          </cell>
          <cell r="T95">
            <v>76.487239622000004</v>
          </cell>
          <cell r="U95">
            <v>73.983765321000007</v>
          </cell>
          <cell r="V95">
            <v>65.771815377999999</v>
          </cell>
          <cell r="W95">
            <v>59.644973440999998</v>
          </cell>
          <cell r="X95">
            <v>50.741356258000003</v>
          </cell>
        </row>
        <row r="96">
          <cell r="A96" t="str">
            <v>PM10_1 A 3 b iv  Road transport: Mopeds &amp; motorcycles</v>
          </cell>
          <cell r="B96" t="str">
            <v>PM10</v>
          </cell>
          <cell r="C96" t="str">
            <v>1 A 3 b iv  Road transport: Mopeds &amp; motorcycles</v>
          </cell>
          <cell r="D96">
            <v>9.4142253300000007</v>
          </cell>
          <cell r="E96">
            <v>8.9937950789999999</v>
          </cell>
          <cell r="F96">
            <v>8.6475582400000004</v>
          </cell>
          <cell r="G96">
            <v>9.2300383939999993</v>
          </cell>
          <cell r="H96">
            <v>9.1780843740000009</v>
          </cell>
          <cell r="I96">
            <v>8.9940404520000001</v>
          </cell>
          <cell r="J96">
            <v>8.937295228</v>
          </cell>
          <cell r="K96">
            <v>9.0401218980000007</v>
          </cell>
          <cell r="L96">
            <v>9.2126591409999996</v>
          </cell>
          <cell r="M96">
            <v>8.9147536110000001</v>
          </cell>
          <cell r="N96">
            <v>8.0316474190000005</v>
          </cell>
          <cell r="O96">
            <v>7.6191935419999997</v>
          </cell>
          <cell r="P96">
            <v>6.982937519</v>
          </cell>
          <cell r="Q96">
            <v>6.6127219650000004</v>
          </cell>
          <cell r="R96">
            <v>6.1527812439999998</v>
          </cell>
          <cell r="S96">
            <v>6.6475998409999999</v>
          </cell>
          <cell r="T96">
            <v>6.1983280980000002</v>
          </cell>
          <cell r="U96">
            <v>5.8427248409999999</v>
          </cell>
          <cell r="V96">
            <v>5.3843562240000002</v>
          </cell>
          <cell r="W96">
            <v>5.0851391870000002</v>
          </cell>
          <cell r="X96">
            <v>4.9456977279999998</v>
          </cell>
        </row>
        <row r="97">
          <cell r="A97" t="str">
            <v>PM10_1 A 3 b v   Road transport: Gasoline evaporation</v>
          </cell>
          <cell r="B97" t="str">
            <v>PM10</v>
          </cell>
          <cell r="C97" t="str">
            <v>1 A 3 b v   Road transport: Gasoline evaporation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>PM10_1 A 3 b vi  Road transport: Automobile tyre and brake wear</v>
          </cell>
          <cell r="B98" t="str">
            <v>PM10</v>
          </cell>
          <cell r="C98" t="str">
            <v>1 A 3 b vi  Road transport: Automobile tyre and brake wear</v>
          </cell>
          <cell r="D98">
            <v>63.614366502999999</v>
          </cell>
          <cell r="E98">
            <v>65.338489344999999</v>
          </cell>
          <cell r="F98">
            <v>67.527474795000003</v>
          </cell>
          <cell r="G98">
            <v>68.011105349999994</v>
          </cell>
          <cell r="H98">
            <v>69.446305570000007</v>
          </cell>
          <cell r="I98">
            <v>70.801714074000003</v>
          </cell>
          <cell r="J98">
            <v>72.083472302999994</v>
          </cell>
          <cell r="K98">
            <v>74.200538985999998</v>
          </cell>
          <cell r="L98">
            <v>75.493134295000004</v>
          </cell>
          <cell r="M98">
            <v>77.834989582999995</v>
          </cell>
          <cell r="N98">
            <v>77.994642272999997</v>
          </cell>
          <cell r="O98">
            <v>79.509059598999997</v>
          </cell>
          <cell r="P98">
            <v>81.522792933999995</v>
          </cell>
          <cell r="Q98">
            <v>81.645751965000002</v>
          </cell>
          <cell r="R98">
            <v>81.984727402999994</v>
          </cell>
          <cell r="S98">
            <v>83.619987007000006</v>
          </cell>
          <cell r="T98">
            <v>85.091122060000004</v>
          </cell>
          <cell r="U98">
            <v>86.456620396000005</v>
          </cell>
          <cell r="V98">
            <v>85.935357733999993</v>
          </cell>
          <cell r="W98">
            <v>83.692735428000006</v>
          </cell>
          <cell r="X98">
            <v>87.160185437999999</v>
          </cell>
        </row>
        <row r="99">
          <cell r="A99" t="str">
            <v>PM10_1 A 3 b vii Road transport: Automobile road abrasion</v>
          </cell>
          <cell r="B99" t="str">
            <v>PM10</v>
          </cell>
          <cell r="C99" t="str">
            <v>1 A 3 b vii Road transport: Automobile road abrasion</v>
          </cell>
          <cell r="D99">
            <v>34.762026497999997</v>
          </cell>
          <cell r="E99">
            <v>35.144079615000003</v>
          </cell>
          <cell r="F99">
            <v>35.756213803000001</v>
          </cell>
          <cell r="G99">
            <v>35.763601416</v>
          </cell>
          <cell r="H99">
            <v>36.399331017000002</v>
          </cell>
          <cell r="I99">
            <v>36.984111384999999</v>
          </cell>
          <cell r="J99">
            <v>37.550700509000002</v>
          </cell>
          <cell r="K99">
            <v>38.269457770000002</v>
          </cell>
          <cell r="L99">
            <v>38.810803489999998</v>
          </cell>
          <cell r="M99">
            <v>39.459149930000002</v>
          </cell>
          <cell r="N99">
            <v>39.936045827000001</v>
          </cell>
          <cell r="O99">
            <v>40.637341491999997</v>
          </cell>
          <cell r="P99">
            <v>41.430681313000001</v>
          </cell>
          <cell r="Q99">
            <v>41.954163559000001</v>
          </cell>
          <cell r="R99">
            <v>42.510695532</v>
          </cell>
          <cell r="S99">
            <v>42.620845547000002</v>
          </cell>
          <cell r="T99">
            <v>43.956848037999997</v>
          </cell>
          <cell r="U99">
            <v>44.913265131999999</v>
          </cell>
          <cell r="V99">
            <v>44.602747503000003</v>
          </cell>
          <cell r="W99">
            <v>44.100271296000003</v>
          </cell>
          <cell r="X99">
            <v>45.302466430000003</v>
          </cell>
        </row>
        <row r="100">
          <cell r="A100" t="str">
            <v>PM10_1 A 3 c  Railways</v>
          </cell>
          <cell r="B100" t="str">
            <v>PM10</v>
          </cell>
          <cell r="C100" t="str">
            <v>1 A 3 c  Railways</v>
          </cell>
          <cell r="D100">
            <v>12.541465924000001</v>
          </cell>
          <cell r="E100">
            <v>12.27852923</v>
          </cell>
          <cell r="F100">
            <v>12.175778684999999</v>
          </cell>
          <cell r="G100">
            <v>11.812654661</v>
          </cell>
          <cell r="H100">
            <v>11.511212916</v>
          </cell>
          <cell r="I100">
            <v>11.271139791</v>
          </cell>
          <cell r="J100">
            <v>11.209123330000001</v>
          </cell>
          <cell r="K100">
            <v>11.12422415</v>
          </cell>
          <cell r="L100">
            <v>11.022487697000001</v>
          </cell>
          <cell r="M100">
            <v>11.261646862999999</v>
          </cell>
          <cell r="N100">
            <v>11.319847292</v>
          </cell>
          <cell r="O100">
            <v>11.031548706000001</v>
          </cell>
          <cell r="P100">
            <v>11.199387609</v>
          </cell>
          <cell r="Q100">
            <v>10.849867924</v>
          </cell>
          <cell r="R100">
            <v>11.243723531000001</v>
          </cell>
          <cell r="S100">
            <v>10.080103445000001</v>
          </cell>
          <cell r="T100">
            <v>10.426515223000001</v>
          </cell>
          <cell r="U100">
            <v>10.573944003999999</v>
          </cell>
          <cell r="V100">
            <v>10.159295603</v>
          </cell>
          <cell r="W100">
            <v>9.6873686980000002</v>
          </cell>
          <cell r="X100">
            <v>9.0302443750000005</v>
          </cell>
        </row>
        <row r="101">
          <cell r="A101" t="str">
            <v>PM10_1 A 3 d i (ii) International inland waterways</v>
          </cell>
          <cell r="B101" t="str">
            <v>PM10</v>
          </cell>
          <cell r="C101" t="str">
            <v>1 A 3 d i (ii) International inland waterways</v>
          </cell>
          <cell r="D101">
            <v>1.159262174</v>
          </cell>
          <cell r="E101">
            <v>1.165867513</v>
          </cell>
          <cell r="F101">
            <v>1.1724728520000001</v>
          </cell>
          <cell r="G101">
            <v>1.17907819</v>
          </cell>
          <cell r="H101">
            <v>1.1856835290000001</v>
          </cell>
          <cell r="I101">
            <v>1.164807103</v>
          </cell>
          <cell r="J101">
            <v>1.16983824</v>
          </cell>
          <cell r="K101">
            <v>1.342453908</v>
          </cell>
          <cell r="L101">
            <v>1.134337223</v>
          </cell>
          <cell r="M101">
            <v>1.056321295</v>
          </cell>
          <cell r="N101">
            <v>1.0798985130000001</v>
          </cell>
          <cell r="O101">
            <v>1.124916037</v>
          </cell>
          <cell r="P101">
            <v>1.0590415559999999</v>
          </cell>
          <cell r="Q101">
            <v>0.98778046600000002</v>
          </cell>
          <cell r="R101">
            <v>0.94956623299999998</v>
          </cell>
          <cell r="S101">
            <v>0.93669178099999995</v>
          </cell>
          <cell r="T101">
            <v>0.89096267100000004</v>
          </cell>
          <cell r="U101">
            <v>0.91761327999999998</v>
          </cell>
          <cell r="V101">
            <v>0.83358124099999997</v>
          </cell>
          <cell r="W101">
            <v>0.65054230499999999</v>
          </cell>
          <cell r="X101">
            <v>0.69915924600000001</v>
          </cell>
        </row>
        <row r="102">
          <cell r="A102" t="str">
            <v>PM10_1 A 3 d ii National navigation (Shipping)</v>
          </cell>
          <cell r="B102" t="str">
            <v>PM10</v>
          </cell>
          <cell r="C102" t="str">
            <v>1 A 3 d ii National navigation (Shipping)</v>
          </cell>
          <cell r="D102">
            <v>17.993846171000001</v>
          </cell>
          <cell r="E102">
            <v>18.412792332999999</v>
          </cell>
          <cell r="F102">
            <v>18.013750456</v>
          </cell>
          <cell r="G102">
            <v>17.910169293999999</v>
          </cell>
          <cell r="H102">
            <v>17.906819675000001</v>
          </cell>
          <cell r="I102">
            <v>18.302002838</v>
          </cell>
          <cell r="J102">
            <v>19.758331556000002</v>
          </cell>
          <cell r="K102">
            <v>20.280604158999999</v>
          </cell>
          <cell r="L102">
            <v>21.242995652000001</v>
          </cell>
          <cell r="M102">
            <v>21.759958493999999</v>
          </cell>
          <cell r="N102">
            <v>21.188570118000001</v>
          </cell>
          <cell r="O102">
            <v>21.515164879</v>
          </cell>
          <cell r="P102">
            <v>22.182131253000001</v>
          </cell>
          <cell r="Q102">
            <v>22.743989285000001</v>
          </cell>
          <cell r="R102">
            <v>22.381442805999999</v>
          </cell>
          <cell r="S102">
            <v>22.983588910000002</v>
          </cell>
          <cell r="T102">
            <v>23.829155198999999</v>
          </cell>
          <cell r="U102">
            <v>23.878483278000001</v>
          </cell>
          <cell r="V102">
            <v>23.247749150000001</v>
          </cell>
          <cell r="W102">
            <v>22.936019034000001</v>
          </cell>
          <cell r="X102">
            <v>23.470073029999998</v>
          </cell>
        </row>
        <row r="103">
          <cell r="A103" t="str">
            <v>PM10_1 A 4 b ii  Residential: Household and gardening (mobile)</v>
          </cell>
          <cell r="B103" t="str">
            <v>PM10</v>
          </cell>
          <cell r="C103" t="str">
            <v>1 A 4 b ii  Residential: Household and gardening (mobile)</v>
          </cell>
          <cell r="D103">
            <v>0.98207064099999997</v>
          </cell>
          <cell r="E103">
            <v>0.98947206200000004</v>
          </cell>
          <cell r="F103">
            <v>0.99328895399999995</v>
          </cell>
          <cell r="G103">
            <v>0.992451211</v>
          </cell>
          <cell r="H103">
            <v>0.99673679199999998</v>
          </cell>
          <cell r="I103">
            <v>1.0014527019999999</v>
          </cell>
          <cell r="J103">
            <v>1.008714128</v>
          </cell>
          <cell r="K103">
            <v>1.0159051569999999</v>
          </cell>
          <cell r="L103">
            <v>1.0249601180000001</v>
          </cell>
          <cell r="M103">
            <v>1.0357526889999999</v>
          </cell>
          <cell r="N103">
            <v>1.045861578</v>
          </cell>
          <cell r="O103">
            <v>1.0396285000000001</v>
          </cell>
          <cell r="P103">
            <v>1.0215856240000001</v>
          </cell>
          <cell r="Q103">
            <v>1.17117965</v>
          </cell>
          <cell r="R103">
            <v>1.164793204</v>
          </cell>
          <cell r="S103">
            <v>1.00860054</v>
          </cell>
          <cell r="T103">
            <v>1.4449840060000001</v>
          </cell>
          <cell r="U103">
            <v>1.4532219500000001</v>
          </cell>
          <cell r="V103">
            <v>1.4944703720000001</v>
          </cell>
          <cell r="W103">
            <v>1.5799488850000001</v>
          </cell>
          <cell r="X103">
            <v>1.53510492</v>
          </cell>
        </row>
        <row r="104">
          <cell r="A104" t="str">
            <v>PM10_1 A 4 c i  Agriculture/Forestry/Fishing: Stationary</v>
          </cell>
          <cell r="B104" t="str">
            <v>PM10</v>
          </cell>
          <cell r="C104" t="str">
            <v>1 A 4 c i  Agriculture/Forestry/Fishing: Stationary</v>
          </cell>
          <cell r="D104">
            <v>31.8323787</v>
          </cell>
          <cell r="E104">
            <v>31.382939193999999</v>
          </cell>
          <cell r="F104">
            <v>30.834706794999999</v>
          </cell>
          <cell r="G104">
            <v>30.416221791000002</v>
          </cell>
          <cell r="H104">
            <v>29.921933559999999</v>
          </cell>
          <cell r="I104">
            <v>29.60842229</v>
          </cell>
          <cell r="J104">
            <v>28.979478474</v>
          </cell>
          <cell r="K104">
            <v>28.553942547999998</v>
          </cell>
          <cell r="L104">
            <v>28.038996668999999</v>
          </cell>
          <cell r="M104">
            <v>27.850043936999999</v>
          </cell>
          <cell r="N104">
            <v>31.257271692</v>
          </cell>
          <cell r="O104">
            <v>33.136543957999997</v>
          </cell>
          <cell r="P104">
            <v>32.299777628000001</v>
          </cell>
          <cell r="Q104">
            <v>32.723323835999999</v>
          </cell>
          <cell r="R104">
            <v>31.441758661000001</v>
          </cell>
          <cell r="S104">
            <v>32.179544254</v>
          </cell>
          <cell r="T104">
            <v>32.506305113000003</v>
          </cell>
          <cell r="U104">
            <v>30.882812952999998</v>
          </cell>
          <cell r="V104">
            <v>34.159765712999999</v>
          </cell>
          <cell r="W104">
            <v>35.165895425000002</v>
          </cell>
          <cell r="X104">
            <v>36.438621924000003</v>
          </cell>
        </row>
        <row r="105">
          <cell r="A105" t="str">
            <v>PM10_1 A 4 c ii  Agriculture/Forestry/Fishing: Off-road vehicles and other machinery</v>
          </cell>
          <cell r="B105" t="str">
            <v>PM10</v>
          </cell>
          <cell r="C105" t="str">
            <v>1 A 4 c ii  Agriculture/Forestry/Fishing: Off-road vehicles and other machinery</v>
          </cell>
          <cell r="D105">
            <v>103.658668909</v>
          </cell>
          <cell r="E105">
            <v>100.139904058</v>
          </cell>
          <cell r="F105">
            <v>99.921395735000004</v>
          </cell>
          <cell r="G105">
            <v>100.571150442</v>
          </cell>
          <cell r="H105">
            <v>99.786834748000004</v>
          </cell>
          <cell r="I105">
            <v>99.464804684000001</v>
          </cell>
          <cell r="J105">
            <v>98.035160665000006</v>
          </cell>
          <cell r="K105">
            <v>96.094684307999998</v>
          </cell>
          <cell r="L105">
            <v>93.959388493999995</v>
          </cell>
          <cell r="M105">
            <v>93.020723357999998</v>
          </cell>
          <cell r="N105">
            <v>91.916084982000001</v>
          </cell>
          <cell r="O105">
            <v>91.957586657999997</v>
          </cell>
          <cell r="P105">
            <v>93.213295360000004</v>
          </cell>
          <cell r="Q105">
            <v>89.389363825999993</v>
          </cell>
          <cell r="R105">
            <v>85.374082211000001</v>
          </cell>
          <cell r="S105">
            <v>78.391691199999997</v>
          </cell>
          <cell r="T105">
            <v>78.702679795999998</v>
          </cell>
          <cell r="U105">
            <v>69.008708279999993</v>
          </cell>
          <cell r="V105">
            <v>69.299429883000002</v>
          </cell>
          <cell r="W105">
            <v>65.062019661999997</v>
          </cell>
          <cell r="X105">
            <v>61.107203726999998</v>
          </cell>
        </row>
        <row r="106">
          <cell r="A106" t="str">
            <v>PM10_1 A 4 c iii Agriculture/Forestry/Fishing: National fishing</v>
          </cell>
          <cell r="B106" t="str">
            <v>PM10</v>
          </cell>
          <cell r="C106" t="str">
            <v>1 A 4 c iii Agriculture/Forestry/Fishing: National fishing</v>
          </cell>
          <cell r="D106">
            <v>4.8577912110000003</v>
          </cell>
          <cell r="E106">
            <v>5.018986451</v>
          </cell>
          <cell r="F106">
            <v>4.7580080950000001</v>
          </cell>
          <cell r="G106">
            <v>4.9851159029999996</v>
          </cell>
          <cell r="H106">
            <v>5.0719450760000004</v>
          </cell>
          <cell r="I106">
            <v>4.8999715359999998</v>
          </cell>
          <cell r="J106">
            <v>4.8065119999999997</v>
          </cell>
          <cell r="K106">
            <v>4.845599795</v>
          </cell>
          <cell r="L106">
            <v>4.8316703060000004</v>
          </cell>
          <cell r="M106">
            <v>5.0113537939999997</v>
          </cell>
          <cell r="N106">
            <v>4.7666946350000003</v>
          </cell>
          <cell r="O106">
            <v>5.1318370529999999</v>
          </cell>
          <cell r="P106">
            <v>5.0424156900000003</v>
          </cell>
          <cell r="Q106">
            <v>5.0838310519999999</v>
          </cell>
          <cell r="R106">
            <v>4.9371137039999997</v>
          </cell>
          <cell r="S106">
            <v>4.7880209589999998</v>
          </cell>
          <cell r="T106">
            <v>4.5069733000000003</v>
          </cell>
          <cell r="U106">
            <v>4.431473606</v>
          </cell>
          <cell r="V106">
            <v>4.1180240069999998</v>
          </cell>
          <cell r="W106">
            <v>4.5576663039999996</v>
          </cell>
          <cell r="X106">
            <v>4.1788409150000003</v>
          </cell>
        </row>
        <row r="107">
          <cell r="A107" t="str">
            <v>PM10_1 A 5 b  Other, Mobile (including military, land based and recreational boats)</v>
          </cell>
          <cell r="B107" t="str">
            <v>PM10</v>
          </cell>
          <cell r="C107" t="str">
            <v>1 A 5 b  Other, Mobile (including military, land based and recreational boats)</v>
          </cell>
          <cell r="D107">
            <v>3.8943328990000001</v>
          </cell>
          <cell r="E107">
            <v>3.9744029749999998</v>
          </cell>
          <cell r="F107">
            <v>4.0247103529999997</v>
          </cell>
          <cell r="G107">
            <v>4.0865597720000002</v>
          </cell>
          <cell r="H107">
            <v>3.9908427949999998</v>
          </cell>
          <cell r="I107">
            <v>3.879822758</v>
          </cell>
          <cell r="J107">
            <v>3.0488418739999998</v>
          </cell>
          <cell r="K107">
            <v>3.2286870130000001</v>
          </cell>
          <cell r="L107">
            <v>2.9200553980000001</v>
          </cell>
          <cell r="M107">
            <v>2.883613982</v>
          </cell>
          <cell r="N107">
            <v>2.4251194470000002</v>
          </cell>
          <cell r="O107">
            <v>1.880247518</v>
          </cell>
          <cell r="P107">
            <v>1.7813501110000001</v>
          </cell>
          <cell r="Q107">
            <v>2.3272716679999998</v>
          </cell>
          <cell r="R107">
            <v>3.0675463230000002</v>
          </cell>
          <cell r="S107">
            <v>3.177128867</v>
          </cell>
          <cell r="T107">
            <v>2.759311158</v>
          </cell>
          <cell r="U107">
            <v>2.8789877270000002</v>
          </cell>
          <cell r="V107">
            <v>2.6710563230000002</v>
          </cell>
          <cell r="W107">
            <v>2.704824742</v>
          </cell>
          <cell r="X107">
            <v>2.217017228</v>
          </cell>
        </row>
        <row r="108">
          <cell r="A108" t="str">
            <v>PM10_1 A 3 a ii (ii) Memo item - Civil aviation (Domestic, Cruise)</v>
          </cell>
          <cell r="B108" t="str">
            <v>PM10</v>
          </cell>
          <cell r="C108" t="str">
            <v>1 A 3 a ii (ii) Memo item - Civil aviation (Domestic, Cruise)</v>
          </cell>
          <cell r="D108">
            <v>0.7044579996</v>
          </cell>
          <cell r="E108">
            <v>0.71582224260000005</v>
          </cell>
          <cell r="F108">
            <v>0.72580876360000002</v>
          </cell>
          <cell r="G108">
            <v>0.71343229559999999</v>
          </cell>
          <cell r="H108">
            <v>0.71938896760000004</v>
          </cell>
          <cell r="I108">
            <v>0.77786728859999998</v>
          </cell>
          <cell r="J108">
            <v>0.85351431467000005</v>
          </cell>
          <cell r="K108">
            <v>0.88976116073</v>
          </cell>
          <cell r="L108">
            <v>0.92565102180000003</v>
          </cell>
          <cell r="M108">
            <v>0.97294043786999995</v>
          </cell>
          <cell r="N108">
            <v>0.99941609693</v>
          </cell>
          <cell r="O108">
            <v>0.94708066099999999</v>
          </cell>
          <cell r="P108">
            <v>0.91692044500000003</v>
          </cell>
          <cell r="Q108">
            <v>0.87697042881999998</v>
          </cell>
          <cell r="R108">
            <v>0.87011100754000004</v>
          </cell>
          <cell r="S108">
            <v>0.87932239726000005</v>
          </cell>
          <cell r="T108">
            <v>0.83443278251999997</v>
          </cell>
          <cell r="U108">
            <v>0.85458661953000004</v>
          </cell>
          <cell r="V108">
            <v>0.83946614274999998</v>
          </cell>
          <cell r="W108">
            <v>0.7913751564</v>
          </cell>
          <cell r="X108">
            <v>0.77384758393999997</v>
          </cell>
        </row>
        <row r="109">
          <cell r="A109" t="str">
            <v>PM10_1 A 3 a i (ii) Memo item - International aviation (Cruise)</v>
          </cell>
          <cell r="B109" t="str">
            <v>PM10</v>
          </cell>
          <cell r="C109" t="str">
            <v>1 A 3 a i (ii) Memo item - International aviation (Cruise)</v>
          </cell>
          <cell r="D109">
            <v>4.0628969399999999</v>
          </cell>
          <cell r="E109">
            <v>4.0295616389999998</v>
          </cell>
          <cell r="F109">
            <v>4.3903171509999996</v>
          </cell>
          <cell r="G109">
            <v>4.6020891339999999</v>
          </cell>
          <cell r="H109">
            <v>4.7325132879999998</v>
          </cell>
          <cell r="I109">
            <v>4.8843184580000001</v>
          </cell>
          <cell r="J109">
            <v>5.1292334909999999</v>
          </cell>
          <cell r="K109">
            <v>5.3382556560000003</v>
          </cell>
          <cell r="L109">
            <v>5.7149489400000002</v>
          </cell>
          <cell r="M109">
            <v>6.1865612719999996</v>
          </cell>
          <cell r="N109">
            <v>6.5435776360000002</v>
          </cell>
          <cell r="O109">
            <v>6.4341116920000001</v>
          </cell>
          <cell r="P109">
            <v>6.2680319860000004</v>
          </cell>
          <cell r="Q109">
            <v>6.3237554310000004</v>
          </cell>
          <cell r="R109">
            <v>6.7927183390000003</v>
          </cell>
          <cell r="S109">
            <v>7.2294232709999999</v>
          </cell>
          <cell r="T109">
            <v>7.5574336239999997</v>
          </cell>
          <cell r="U109">
            <v>7.7937244989999996</v>
          </cell>
          <cell r="V109">
            <v>7.7456189249999996</v>
          </cell>
          <cell r="W109">
            <v>7.2262428539999997</v>
          </cell>
          <cell r="X109">
            <v>7.2288574890000001</v>
          </cell>
        </row>
        <row r="110">
          <cell r="A110" t="str">
            <v>PM10_1 A 3 d i (i) Memo item - International maritime navigation</v>
          </cell>
          <cell r="B110" t="str">
            <v>PM10</v>
          </cell>
          <cell r="C110" t="str">
            <v>1 A 3 d i (i) Memo item - International maritime navigation</v>
          </cell>
          <cell r="D110">
            <v>97.917457572999993</v>
          </cell>
          <cell r="E110">
            <v>98.215326179000002</v>
          </cell>
          <cell r="F110">
            <v>100.349538963</v>
          </cell>
          <cell r="G110">
            <v>102.616690621</v>
          </cell>
          <cell r="H110">
            <v>102.60600184800001</v>
          </cell>
          <cell r="I110">
            <v>108.46796832299999</v>
          </cell>
          <cell r="J110">
            <v>109.520377733</v>
          </cell>
          <cell r="K110">
            <v>117.27978902300001</v>
          </cell>
          <cell r="L110">
            <v>120.873721395</v>
          </cell>
          <cell r="M110">
            <v>120.25174399300001</v>
          </cell>
          <cell r="N110">
            <v>122.67428082000001</v>
          </cell>
          <cell r="O110">
            <v>127.47709517600001</v>
          </cell>
          <cell r="P110">
            <v>127.377143715</v>
          </cell>
          <cell r="Q110">
            <v>135.51091778399999</v>
          </cell>
          <cell r="R110">
            <v>144.54966662499999</v>
          </cell>
          <cell r="S110">
            <v>153.349953962</v>
          </cell>
          <cell r="T110">
            <v>165.27325558800001</v>
          </cell>
          <cell r="U110">
            <v>167.29242110499999</v>
          </cell>
          <cell r="V110">
            <v>167.82411458499999</v>
          </cell>
          <cell r="W110">
            <v>160.83823693900001</v>
          </cell>
          <cell r="X110">
            <v>151.063107919</v>
          </cell>
        </row>
        <row r="111">
          <cell r="A111" t="str">
            <v>PM2.5_NTOT National total for the entire territory</v>
          </cell>
          <cell r="B111" t="str">
            <v>PM2.5</v>
          </cell>
          <cell r="C111" t="str">
            <v>NTOT National total for the entire territory</v>
          </cell>
          <cell r="D111">
            <v>1933.086530716</v>
          </cell>
          <cell r="E111">
            <v>1948.555552151</v>
          </cell>
          <cell r="F111">
            <v>1915.8469170999999</v>
          </cell>
          <cell r="G111">
            <v>1884.728761566</v>
          </cell>
          <cell r="H111">
            <v>1836.313462764</v>
          </cell>
          <cell r="I111">
            <v>1806.9421985819999</v>
          </cell>
          <cell r="J111">
            <v>1790.434121431</v>
          </cell>
          <cell r="K111">
            <v>1750.830531737</v>
          </cell>
          <cell r="L111">
            <v>1709.161662303</v>
          </cell>
          <cell r="M111">
            <v>1664.6267392239999</v>
          </cell>
          <cell r="N111">
            <v>1637.6890254699999</v>
          </cell>
          <cell r="O111">
            <v>1630.544740129</v>
          </cell>
          <cell r="P111">
            <v>1570.743507141</v>
          </cell>
          <cell r="Q111">
            <v>1546.412756171</v>
          </cell>
          <cell r="R111">
            <v>1539.6529081389999</v>
          </cell>
          <cell r="S111">
            <v>1492.954619802</v>
          </cell>
          <cell r="T111">
            <v>1451.7571655409999</v>
          </cell>
          <cell r="U111">
            <v>1432.4814309410001</v>
          </cell>
          <cell r="V111">
            <v>1404.57405053</v>
          </cell>
          <cell r="W111">
            <v>1349.4390304680001</v>
          </cell>
          <cell r="X111">
            <v>1391.026183873</v>
          </cell>
        </row>
        <row r="112">
          <cell r="A112" t="str">
            <v>PM2.5_1 A 3 a ii (i) Civil aviation (Domestic, LTO)</v>
          </cell>
          <cell r="B112" t="str">
            <v>PM2.5</v>
          </cell>
          <cell r="C112" t="str">
            <v>1 A 3 a ii (i) Civil aviation (Domestic, LTO)</v>
          </cell>
          <cell r="D112">
            <v>0.382912949</v>
          </cell>
          <cell r="E112">
            <v>0.367801761</v>
          </cell>
          <cell r="F112">
            <v>0.365376482</v>
          </cell>
          <cell r="G112">
            <v>0.34875389299999998</v>
          </cell>
          <cell r="H112">
            <v>0.35315617300000002</v>
          </cell>
          <cell r="I112">
            <v>0.361484786</v>
          </cell>
          <cell r="J112">
            <v>0.38920471000000001</v>
          </cell>
          <cell r="K112">
            <v>0.40667831399999999</v>
          </cell>
          <cell r="L112">
            <v>0.42436554900000001</v>
          </cell>
          <cell r="M112">
            <v>0.45422601600000001</v>
          </cell>
          <cell r="N112">
            <v>0.48007044700000001</v>
          </cell>
          <cell r="O112">
            <v>0.46641065500000001</v>
          </cell>
          <cell r="P112">
            <v>0.45270169100000002</v>
          </cell>
          <cell r="Q112">
            <v>0.44233852200000001</v>
          </cell>
          <cell r="R112">
            <v>0.46268783800000002</v>
          </cell>
          <cell r="S112">
            <v>0.46151014099999998</v>
          </cell>
          <cell r="T112">
            <v>0.489874896</v>
          </cell>
          <cell r="U112">
            <v>0.44957736599999998</v>
          </cell>
          <cell r="V112">
            <v>0.41952439499999999</v>
          </cell>
          <cell r="W112">
            <v>0.425244752</v>
          </cell>
          <cell r="X112">
            <v>0.42496738899999997</v>
          </cell>
        </row>
        <row r="113">
          <cell r="A113" t="str">
            <v>PM2.5_1 A 3 a i (i) International aviation (LTO)</v>
          </cell>
          <cell r="B113" t="str">
            <v>PM2.5</v>
          </cell>
          <cell r="C113" t="str">
            <v>1 A 3 a i (i) International aviation (LTO)</v>
          </cell>
          <cell r="D113">
            <v>0.93397633300000005</v>
          </cell>
          <cell r="E113">
            <v>0.91751437499999999</v>
          </cell>
          <cell r="F113">
            <v>0.94746823599999996</v>
          </cell>
          <cell r="G113">
            <v>0.91542722499999996</v>
          </cell>
          <cell r="H113">
            <v>0.91009790199999996</v>
          </cell>
          <cell r="I113">
            <v>0.91988496200000003</v>
          </cell>
          <cell r="J113">
            <v>0.92390526100000003</v>
          </cell>
          <cell r="K113">
            <v>0.94278597500000005</v>
          </cell>
          <cell r="L113">
            <v>1.021714338</v>
          </cell>
          <cell r="M113">
            <v>1.068797786</v>
          </cell>
          <cell r="N113">
            <v>1.319899827</v>
          </cell>
          <cell r="O113">
            <v>1.270837803</v>
          </cell>
          <cell r="P113">
            <v>1.2510849740000001</v>
          </cell>
          <cell r="Q113">
            <v>1.26981411</v>
          </cell>
          <cell r="R113">
            <v>1.3448771020000001</v>
          </cell>
          <cell r="S113">
            <v>1.3676309360000001</v>
          </cell>
          <cell r="T113">
            <v>1.4527477259999999</v>
          </cell>
          <cell r="U113">
            <v>1.5449225230000001</v>
          </cell>
          <cell r="V113">
            <v>1.5476284250000001</v>
          </cell>
          <cell r="W113">
            <v>1.444587244</v>
          </cell>
          <cell r="X113">
            <v>1.4865199419999999</v>
          </cell>
        </row>
        <row r="114">
          <cell r="A114" t="str">
            <v>PM2.5_1 A 3 b i  Road transport: Passenger cars</v>
          </cell>
          <cell r="B114" t="str">
            <v>PM2.5</v>
          </cell>
          <cell r="C114" t="str">
            <v>1 A 3 b i  Road transport: Passenger cars</v>
          </cell>
          <cell r="D114">
            <v>137.564468554</v>
          </cell>
          <cell r="E114">
            <v>135.45118589099999</v>
          </cell>
          <cell r="F114">
            <v>134.182536605</v>
          </cell>
          <cell r="G114">
            <v>132.49470971299999</v>
          </cell>
          <cell r="H114">
            <v>127.53597801399999</v>
          </cell>
          <cell r="I114">
            <v>123.609516371</v>
          </cell>
          <cell r="J114">
            <v>122.007585885</v>
          </cell>
          <cell r="K114">
            <v>116.187042655</v>
          </cell>
          <cell r="L114">
            <v>113.87088667</v>
          </cell>
          <cell r="M114">
            <v>108.884941623</v>
          </cell>
          <cell r="N114">
            <v>105.199333145</v>
          </cell>
          <cell r="O114">
            <v>102.085569405</v>
          </cell>
          <cell r="P114">
            <v>97.061922903999999</v>
          </cell>
          <cell r="Q114">
            <v>83.627012308999994</v>
          </cell>
          <cell r="R114">
            <v>82.860068096999996</v>
          </cell>
          <cell r="S114">
            <v>75.573956973999998</v>
          </cell>
          <cell r="T114">
            <v>76.635212253000006</v>
          </cell>
          <cell r="U114">
            <v>74.663278022</v>
          </cell>
          <cell r="V114">
            <v>71.727672542999997</v>
          </cell>
          <cell r="W114">
            <v>68.516652848999996</v>
          </cell>
          <cell r="X114">
            <v>65.256246349999998</v>
          </cell>
        </row>
        <row r="115">
          <cell r="A115" t="str">
            <v>PM2.5_1 A 3 b ii  Road transport: Light duty vehicles</v>
          </cell>
          <cell r="B115" t="str">
            <v>PM2.5</v>
          </cell>
          <cell r="C115" t="str">
            <v>1 A 3 b ii  Road transport: Light duty vehicles</v>
          </cell>
          <cell r="D115">
            <v>64.217069886000004</v>
          </cell>
          <cell r="E115">
            <v>66.471918551000002</v>
          </cell>
          <cell r="F115">
            <v>68.690203859999997</v>
          </cell>
          <cell r="G115">
            <v>71.751369530000005</v>
          </cell>
          <cell r="H115">
            <v>71.950405797000002</v>
          </cell>
          <cell r="I115">
            <v>70.747352594000006</v>
          </cell>
          <cell r="J115">
            <v>70.715984320000004</v>
          </cell>
          <cell r="K115">
            <v>68.642743710999994</v>
          </cell>
          <cell r="L115">
            <v>68.679063333000002</v>
          </cell>
          <cell r="M115">
            <v>67.121979589999995</v>
          </cell>
          <cell r="N115">
            <v>62.349800287999997</v>
          </cell>
          <cell r="O115">
            <v>60.494066963000002</v>
          </cell>
          <cell r="P115">
            <v>56.117091412999997</v>
          </cell>
          <cell r="Q115">
            <v>53.654863874</v>
          </cell>
          <cell r="R115">
            <v>50.771191940999998</v>
          </cell>
          <cell r="S115">
            <v>44.897195463999999</v>
          </cell>
          <cell r="T115">
            <v>41.654276244000002</v>
          </cell>
          <cell r="U115">
            <v>40.192603605999999</v>
          </cell>
          <cell r="V115">
            <v>36.358180527000002</v>
          </cell>
          <cell r="W115">
            <v>33.382489597000003</v>
          </cell>
          <cell r="X115">
            <v>33.694684283000001</v>
          </cell>
        </row>
        <row r="116">
          <cell r="A116" t="str">
            <v>PM2.5_1 A 3 b iii Road transport: Heavy duty vehicles</v>
          </cell>
          <cell r="B116" t="str">
            <v>PM2.5</v>
          </cell>
          <cell r="C116" t="str">
            <v>1 A 3 b iii Road transport: Heavy duty vehicles</v>
          </cell>
          <cell r="D116">
            <v>121.535865689</v>
          </cell>
          <cell r="E116">
            <v>120.38709830800001</v>
          </cell>
          <cell r="F116">
            <v>118.384154897</v>
          </cell>
          <cell r="G116">
            <v>114.386235454</v>
          </cell>
          <cell r="H116">
            <v>110.560079747</v>
          </cell>
          <cell r="I116">
            <v>108.86487427100001</v>
          </cell>
          <cell r="J116">
            <v>103.585820399</v>
          </cell>
          <cell r="K116">
            <v>100.420411616</v>
          </cell>
          <cell r="L116">
            <v>95.297607655999997</v>
          </cell>
          <cell r="M116">
            <v>91.529845085999995</v>
          </cell>
          <cell r="N116">
            <v>85.413119007999995</v>
          </cell>
          <cell r="O116">
            <v>82.355863099999993</v>
          </cell>
          <cell r="P116">
            <v>76.099209888000004</v>
          </cell>
          <cell r="Q116">
            <v>80.757819995999995</v>
          </cell>
          <cell r="R116">
            <v>78.719038037000004</v>
          </cell>
          <cell r="S116">
            <v>72.306652482000004</v>
          </cell>
          <cell r="T116">
            <v>69.185813534000005</v>
          </cell>
          <cell r="U116">
            <v>65.688907993000001</v>
          </cell>
          <cell r="V116">
            <v>58.239083268999998</v>
          </cell>
          <cell r="W116">
            <v>52.285324262000003</v>
          </cell>
          <cell r="X116">
            <v>45.698110679000003</v>
          </cell>
        </row>
        <row r="117">
          <cell r="A117" t="str">
            <v>PM2.5_1 A 3 b iv  Road transport: Mopeds &amp; motorcycles</v>
          </cell>
          <cell r="B117" t="str">
            <v>PM2.5</v>
          </cell>
          <cell r="C117" t="str">
            <v>1 A 3 b iv  Road transport: Mopeds &amp; motorcycles</v>
          </cell>
          <cell r="D117">
            <v>9.1886029560000004</v>
          </cell>
          <cell r="E117">
            <v>8.7765994280000008</v>
          </cell>
          <cell r="F117">
            <v>8.4344031279999996</v>
          </cell>
          <cell r="G117">
            <v>8.9839703479999997</v>
          </cell>
          <cell r="H117">
            <v>8.9647077339999992</v>
          </cell>
          <cell r="I117">
            <v>8.8076448930000009</v>
          </cell>
          <cell r="J117">
            <v>8.7543029499999996</v>
          </cell>
          <cell r="K117">
            <v>8.8274756459999999</v>
          </cell>
          <cell r="L117">
            <v>8.9606877330000003</v>
          </cell>
          <cell r="M117">
            <v>8.6621539589999994</v>
          </cell>
          <cell r="N117">
            <v>7.7690403269999999</v>
          </cell>
          <cell r="O117">
            <v>7.3545096780000003</v>
          </cell>
          <cell r="P117">
            <v>6.7111386550000001</v>
          </cell>
          <cell r="Q117">
            <v>6.3628628450000004</v>
          </cell>
          <cell r="R117">
            <v>5.910710119</v>
          </cell>
          <cell r="S117">
            <v>6.4227150030000004</v>
          </cell>
          <cell r="T117">
            <v>6.0048253999999996</v>
          </cell>
          <cell r="U117">
            <v>5.6737125089999996</v>
          </cell>
          <cell r="V117">
            <v>5.2301044430000001</v>
          </cell>
          <cell r="W117">
            <v>4.9427489419999997</v>
          </cell>
          <cell r="X117">
            <v>4.8195580749999998</v>
          </cell>
        </row>
        <row r="118">
          <cell r="A118" t="str">
            <v>PM2.5_1 A 3 b v   Road transport: Gasoline evaporation</v>
          </cell>
          <cell r="B118" t="str">
            <v>PM2.5</v>
          </cell>
          <cell r="C118" t="str">
            <v>1 A 3 b v   Road transport: Gasoline evaporation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>PM2.5_1 A 3 b vi  Road transport: Automobile tyre and brake wear</v>
          </cell>
          <cell r="B119" t="str">
            <v>PM2.5</v>
          </cell>
          <cell r="C119" t="str">
            <v>1 A 3 b vi  Road transport: Automobile tyre and brake wear</v>
          </cell>
          <cell r="D119">
            <v>36.834934281999999</v>
          </cell>
          <cell r="E119">
            <v>37.895165288999998</v>
          </cell>
          <cell r="F119">
            <v>39.221994586000001</v>
          </cell>
          <cell r="G119">
            <v>39.439153218999998</v>
          </cell>
          <cell r="H119">
            <v>40.273613886</v>
          </cell>
          <cell r="I119">
            <v>41.008950476999999</v>
          </cell>
          <cell r="J119">
            <v>41.744531072000001</v>
          </cell>
          <cell r="K119">
            <v>43.028338883000004</v>
          </cell>
          <cell r="L119">
            <v>43.679446708</v>
          </cell>
          <cell r="M119">
            <v>45.117341031999999</v>
          </cell>
          <cell r="N119">
            <v>45.114873607</v>
          </cell>
          <cell r="O119">
            <v>46.013203865999998</v>
          </cell>
          <cell r="P119">
            <v>47.238309502</v>
          </cell>
          <cell r="Q119">
            <v>47.220017724000002</v>
          </cell>
          <cell r="R119">
            <v>47.284397988999999</v>
          </cell>
          <cell r="S119">
            <v>48.41548074</v>
          </cell>
          <cell r="T119">
            <v>48.907966227999999</v>
          </cell>
          <cell r="U119">
            <v>49.179968047000003</v>
          </cell>
          <cell r="V119">
            <v>48.828950743</v>
          </cell>
          <cell r="W119">
            <v>47.308633678</v>
          </cell>
          <cell r="X119">
            <v>49.485958291000003</v>
          </cell>
        </row>
        <row r="120">
          <cell r="A120" t="str">
            <v>PM2.5_1 A 3 b vii Road transport: Automobile road abrasion</v>
          </cell>
          <cell r="B120" t="str">
            <v>PM2.5</v>
          </cell>
          <cell r="C120" t="str">
            <v>1 A 3 b vii Road transport: Automobile road abrasion</v>
          </cell>
          <cell r="D120">
            <v>15.796460717</v>
          </cell>
          <cell r="E120">
            <v>15.989819002000001</v>
          </cell>
          <cell r="F120">
            <v>16.233717953999999</v>
          </cell>
          <cell r="G120">
            <v>16.281805264999999</v>
          </cell>
          <cell r="H120">
            <v>16.557863505</v>
          </cell>
          <cell r="I120">
            <v>16.844688833999999</v>
          </cell>
          <cell r="J120">
            <v>17.119564958000002</v>
          </cell>
          <cell r="K120">
            <v>17.457558332000001</v>
          </cell>
          <cell r="L120">
            <v>17.786876630999998</v>
          </cell>
          <cell r="M120">
            <v>18.138714045</v>
          </cell>
          <cell r="N120">
            <v>18.420684823999999</v>
          </cell>
          <cell r="O120">
            <v>18.491252899999999</v>
          </cell>
          <cell r="P120">
            <v>18.894131046999998</v>
          </cell>
          <cell r="Q120">
            <v>19.160223812000002</v>
          </cell>
          <cell r="R120">
            <v>19.430773030000001</v>
          </cell>
          <cell r="S120">
            <v>19.776204241999999</v>
          </cell>
          <cell r="T120">
            <v>20.123053294999998</v>
          </cell>
          <cell r="U120">
            <v>20.556253442999999</v>
          </cell>
          <cell r="V120">
            <v>20.442288131000002</v>
          </cell>
          <cell r="W120">
            <v>20.190754169000002</v>
          </cell>
          <cell r="X120">
            <v>20.841769790000001</v>
          </cell>
        </row>
        <row r="121">
          <cell r="A121" t="str">
            <v>PM2.5_1 A 3 c  Railways</v>
          </cell>
          <cell r="B121" t="str">
            <v>PM2.5</v>
          </cell>
          <cell r="C121" t="str">
            <v>1 A 3 c  Railways</v>
          </cell>
          <cell r="D121">
            <v>10.726085974</v>
          </cell>
          <cell r="E121">
            <v>10.35982184</v>
          </cell>
          <cell r="F121">
            <v>10.075841821999999</v>
          </cell>
          <cell r="G121">
            <v>9.6635360129999999</v>
          </cell>
          <cell r="H121">
            <v>9.2553577320000002</v>
          </cell>
          <cell r="I121">
            <v>8.9431088600000006</v>
          </cell>
          <cell r="J121">
            <v>8.6227606469999998</v>
          </cell>
          <cell r="K121">
            <v>8.3485781679999995</v>
          </cell>
          <cell r="L121">
            <v>8.0728410850000003</v>
          </cell>
          <cell r="M121">
            <v>8.0901691699999994</v>
          </cell>
          <cell r="N121">
            <v>8.0424976489999995</v>
          </cell>
          <cell r="O121">
            <v>7.6015976299999997</v>
          </cell>
          <cell r="P121">
            <v>7.6108305520000004</v>
          </cell>
          <cell r="Q121">
            <v>7.2752215800000002</v>
          </cell>
          <cell r="R121">
            <v>7.2918910910000001</v>
          </cell>
          <cell r="S121">
            <v>6.5330201949999998</v>
          </cell>
          <cell r="T121">
            <v>6.6846782579999999</v>
          </cell>
          <cell r="U121">
            <v>6.8393059860000003</v>
          </cell>
          <cell r="V121">
            <v>6.3933787869999996</v>
          </cell>
          <cell r="W121">
            <v>6.0160994109999999</v>
          </cell>
          <cell r="X121">
            <v>5.6015432360000004</v>
          </cell>
        </row>
        <row r="122">
          <cell r="A122" t="str">
            <v>PM2.5_1 A 3 d i (ii) International inland waterways</v>
          </cell>
          <cell r="B122" t="str">
            <v>PM2.5</v>
          </cell>
          <cell r="C122" t="str">
            <v>1 A 3 d i (ii) International inland waterways</v>
          </cell>
          <cell r="D122">
            <v>1.1061480560000001</v>
          </cell>
          <cell r="E122">
            <v>1.11258849</v>
          </cell>
          <cell r="F122">
            <v>1.119028924</v>
          </cell>
          <cell r="G122">
            <v>1.125469359</v>
          </cell>
          <cell r="H122">
            <v>1.1319097929999999</v>
          </cell>
          <cell r="I122">
            <v>1.1122425499999999</v>
          </cell>
          <cell r="J122">
            <v>1.117052532</v>
          </cell>
          <cell r="K122">
            <v>1.281067819</v>
          </cell>
          <cell r="L122">
            <v>1.0833873700000001</v>
          </cell>
          <cell r="M122">
            <v>1.0093026409999999</v>
          </cell>
          <cell r="N122">
            <v>1.0317314</v>
          </cell>
          <cell r="O122">
            <v>1.074567995</v>
          </cell>
          <cell r="P122">
            <v>1.012391319</v>
          </cell>
          <cell r="Q122">
            <v>0.94333257999999998</v>
          </cell>
          <cell r="R122">
            <v>0.90805284600000002</v>
          </cell>
          <cell r="S122">
            <v>0.89564145299999998</v>
          </cell>
          <cell r="T122">
            <v>0.85116879199999995</v>
          </cell>
          <cell r="U122">
            <v>0.87660974000000003</v>
          </cell>
          <cell r="V122">
            <v>0.79413634600000005</v>
          </cell>
          <cell r="W122">
            <v>0.61993467700000005</v>
          </cell>
          <cell r="X122">
            <v>0.66511694399999999</v>
          </cell>
        </row>
        <row r="123">
          <cell r="A123" t="str">
            <v>PM2.5_1 A 3 d ii National navigation (Shipping)</v>
          </cell>
          <cell r="B123" t="str">
            <v>PM2.5</v>
          </cell>
          <cell r="C123" t="str">
            <v>1 A 3 d ii National navigation (Shipping)</v>
          </cell>
          <cell r="D123">
            <v>17.609969884000002</v>
          </cell>
          <cell r="E123">
            <v>18.033236214999999</v>
          </cell>
          <cell r="F123">
            <v>17.635819476999998</v>
          </cell>
          <cell r="G123">
            <v>17.526731294000001</v>
          </cell>
          <cell r="H123">
            <v>17.506952612999999</v>
          </cell>
          <cell r="I123">
            <v>17.886691673000001</v>
          </cell>
          <cell r="J123">
            <v>19.329944219000001</v>
          </cell>
          <cell r="K123">
            <v>19.839692435</v>
          </cell>
          <cell r="L123">
            <v>20.779874874000001</v>
          </cell>
          <cell r="M123">
            <v>21.273389122000001</v>
          </cell>
          <cell r="N123">
            <v>20.719233487</v>
          </cell>
          <cell r="O123">
            <v>21.064634624</v>
          </cell>
          <cell r="P123">
            <v>21.695548035000002</v>
          </cell>
          <cell r="Q123">
            <v>22.254977538999999</v>
          </cell>
          <cell r="R123">
            <v>21.885403693000001</v>
          </cell>
          <cell r="S123">
            <v>22.499032379999999</v>
          </cell>
          <cell r="T123">
            <v>23.031574558999999</v>
          </cell>
          <cell r="U123">
            <v>23.126764313999999</v>
          </cell>
          <cell r="V123">
            <v>22.490812086999998</v>
          </cell>
          <cell r="W123">
            <v>22.190462897</v>
          </cell>
          <cell r="X123">
            <v>23.042795558000002</v>
          </cell>
        </row>
        <row r="124">
          <cell r="A124" t="str">
            <v>PM2.5_1 A 4 b ii  Residential: Household and gardening (mobile)</v>
          </cell>
          <cell r="B124" t="str">
            <v>PM2.5</v>
          </cell>
          <cell r="C124" t="str">
            <v>1 A 4 b ii  Residential: Household and gardening (mobile)</v>
          </cell>
          <cell r="D124">
            <v>1.115483708</v>
          </cell>
          <cell r="E124">
            <v>1.122533545</v>
          </cell>
          <cell r="F124">
            <v>1.1261078950000001</v>
          </cell>
          <cell r="G124">
            <v>1.125333106</v>
          </cell>
          <cell r="H124">
            <v>1.129305105</v>
          </cell>
          <cell r="I124">
            <v>1.1336087109999999</v>
          </cell>
          <cell r="J124">
            <v>1.140507591</v>
          </cell>
          <cell r="K124">
            <v>1.1471896610000001</v>
          </cell>
          <cell r="L124">
            <v>1.155611073</v>
          </cell>
          <cell r="M124">
            <v>1.1656238160000001</v>
          </cell>
          <cell r="N124">
            <v>1.1749738430000001</v>
          </cell>
          <cell r="O124">
            <v>1.1686809199999999</v>
          </cell>
          <cell r="P124">
            <v>1.1505045149999999</v>
          </cell>
          <cell r="Q124">
            <v>1.149627368</v>
          </cell>
          <cell r="R124">
            <v>1.1435329830000001</v>
          </cell>
          <cell r="S124">
            <v>1.458707559</v>
          </cell>
          <cell r="T124">
            <v>1.4237984450000001</v>
          </cell>
          <cell r="U124">
            <v>1.4327525619999999</v>
          </cell>
          <cell r="V124">
            <v>1.4751327460000001</v>
          </cell>
          <cell r="W124">
            <v>1.561118977</v>
          </cell>
          <cell r="X124">
            <v>1.5116247089999999</v>
          </cell>
        </row>
        <row r="125">
          <cell r="A125" t="str">
            <v>PM2.5_1 A 4 c i  Agriculture/Forestry/Fishing: Stationary</v>
          </cell>
          <cell r="B125" t="str">
            <v>PM2.5</v>
          </cell>
          <cell r="C125" t="str">
            <v>1 A 4 c i  Agriculture/Forestry/Fishing: Stationary</v>
          </cell>
          <cell r="D125">
            <v>18.478827297999999</v>
          </cell>
          <cell r="E125">
            <v>18.155506307</v>
          </cell>
          <cell r="F125">
            <v>17.803793367000001</v>
          </cell>
          <cell r="G125">
            <v>17.564351392999999</v>
          </cell>
          <cell r="H125">
            <v>17.286994580000002</v>
          </cell>
          <cell r="I125">
            <v>16.901385724000001</v>
          </cell>
          <cell r="J125">
            <v>16.697661841999999</v>
          </cell>
          <cell r="K125">
            <v>16.399401434000001</v>
          </cell>
          <cell r="L125">
            <v>15.979612367</v>
          </cell>
          <cell r="M125">
            <v>15.591820556</v>
          </cell>
          <cell r="N125">
            <v>19.187239804000001</v>
          </cell>
          <cell r="O125">
            <v>20.231362758</v>
          </cell>
          <cell r="P125">
            <v>19.776753125999999</v>
          </cell>
          <cell r="Q125">
            <v>20.019919726000001</v>
          </cell>
          <cell r="R125">
            <v>19.82985248</v>
          </cell>
          <cell r="S125">
            <v>17.007390058999999</v>
          </cell>
          <cell r="T125">
            <v>18.326241456999998</v>
          </cell>
          <cell r="U125">
            <v>18.034775017000001</v>
          </cell>
          <cell r="V125">
            <v>19.622888111999998</v>
          </cell>
          <cell r="W125">
            <v>20.356615139999999</v>
          </cell>
          <cell r="X125">
            <v>19.935610224000001</v>
          </cell>
        </row>
        <row r="126">
          <cell r="A126" t="str">
            <v>PM2.5_1 A 4 c ii  Agriculture/Forestry/Fishing: Off-road vehicles and other machinery</v>
          </cell>
          <cell r="B126" t="str">
            <v>PM2.5</v>
          </cell>
          <cell r="C126" t="str">
            <v>1 A 4 c ii  Agriculture/Forestry/Fishing: Off-road vehicles and other machinery</v>
          </cell>
          <cell r="D126">
            <v>95.811800734000002</v>
          </cell>
          <cell r="E126">
            <v>92.190808395999994</v>
          </cell>
          <cell r="F126">
            <v>91.592754628999998</v>
          </cell>
          <cell r="G126">
            <v>91.975312407000004</v>
          </cell>
          <cell r="H126">
            <v>90.806041230000005</v>
          </cell>
          <cell r="I126">
            <v>90.104784627000001</v>
          </cell>
          <cell r="J126">
            <v>88.295052995000006</v>
          </cell>
          <cell r="K126">
            <v>86.176042718999994</v>
          </cell>
          <cell r="L126">
            <v>83.690183363000003</v>
          </cell>
          <cell r="M126">
            <v>82.351913370999995</v>
          </cell>
          <cell r="N126">
            <v>80.844615693999998</v>
          </cell>
          <cell r="O126">
            <v>78.656962261000004</v>
          </cell>
          <cell r="P126">
            <v>78.640421172999993</v>
          </cell>
          <cell r="Q126">
            <v>74.962392183000006</v>
          </cell>
          <cell r="R126">
            <v>71.072778112999998</v>
          </cell>
          <cell r="S126">
            <v>71.837823125</v>
          </cell>
          <cell r="T126">
            <v>67.245350169000005</v>
          </cell>
          <cell r="U126">
            <v>58.332231737000001</v>
          </cell>
          <cell r="V126">
            <v>57.847575677999998</v>
          </cell>
          <cell r="W126">
            <v>54.216567048999998</v>
          </cell>
          <cell r="X126">
            <v>50.825983057000002</v>
          </cell>
        </row>
        <row r="127">
          <cell r="A127" t="str">
            <v>PM2.5_1 A 4 c iii Agriculture/Forestry/Fishing: National fishing</v>
          </cell>
          <cell r="B127" t="str">
            <v>PM2.5</v>
          </cell>
          <cell r="C127" t="str">
            <v>1 A 4 c iii Agriculture/Forestry/Fishing: National fishing</v>
          </cell>
          <cell r="D127">
            <v>4.7076680409999998</v>
          </cell>
          <cell r="E127">
            <v>4.864400871</v>
          </cell>
          <cell r="F127">
            <v>4.6121206680000002</v>
          </cell>
          <cell r="G127">
            <v>4.827298796</v>
          </cell>
          <cell r="H127">
            <v>4.9170117089999996</v>
          </cell>
          <cell r="I127">
            <v>4.7493821589999996</v>
          </cell>
          <cell r="J127">
            <v>4.6582212160000003</v>
          </cell>
          <cell r="K127">
            <v>4.6954240360000004</v>
          </cell>
          <cell r="L127">
            <v>4.6799777410000001</v>
          </cell>
          <cell r="M127">
            <v>4.8661628429999997</v>
          </cell>
          <cell r="N127">
            <v>4.6771841490000003</v>
          </cell>
          <cell r="O127">
            <v>5.0286406389999998</v>
          </cell>
          <cell r="P127">
            <v>4.9496173590000003</v>
          </cell>
          <cell r="Q127">
            <v>4.9734091019999997</v>
          </cell>
          <cell r="R127">
            <v>4.8331872770000004</v>
          </cell>
          <cell r="S127">
            <v>4.896662933</v>
          </cell>
          <cell r="T127">
            <v>4.4072103230000002</v>
          </cell>
          <cell r="U127">
            <v>4.3413841179999997</v>
          </cell>
          <cell r="V127">
            <v>4.0367458459999996</v>
          </cell>
          <cell r="W127">
            <v>4.465195295</v>
          </cell>
          <cell r="X127">
            <v>4.0583221009999999</v>
          </cell>
        </row>
        <row r="128">
          <cell r="A128" t="str">
            <v>PM2.5_1 A 5 b  Other, Mobile (including military, land based and recreational boats)</v>
          </cell>
          <cell r="B128" t="str">
            <v>PM2.5</v>
          </cell>
          <cell r="C128" t="str">
            <v>1 A 5 b  Other, Mobile (including military, land based and recreational boats)</v>
          </cell>
          <cell r="D128">
            <v>3.7643743270000001</v>
          </cell>
          <cell r="E128">
            <v>3.8621112480000002</v>
          </cell>
          <cell r="F128">
            <v>3.9116870619999999</v>
          </cell>
          <cell r="G128">
            <v>3.9762359219999999</v>
          </cell>
          <cell r="H128">
            <v>3.8835203489999999</v>
          </cell>
          <cell r="I128">
            <v>3.7734608669999998</v>
          </cell>
          <cell r="J128">
            <v>2.9433290259999998</v>
          </cell>
          <cell r="K128">
            <v>3.1218415529999999</v>
          </cell>
          <cell r="L128">
            <v>2.8187515140000001</v>
          </cell>
          <cell r="M128">
            <v>2.7841709739999998</v>
          </cell>
          <cell r="N128">
            <v>2.3300346639999998</v>
          </cell>
          <cell r="O128">
            <v>1.7326638729999999</v>
          </cell>
          <cell r="P128">
            <v>1.6310567199999999</v>
          </cell>
          <cell r="Q128">
            <v>2.1549971170000002</v>
          </cell>
          <cell r="R128">
            <v>2.897011741</v>
          </cell>
          <cell r="S128">
            <v>3.0687871640000002</v>
          </cell>
          <cell r="T128">
            <v>2.647126122</v>
          </cell>
          <cell r="U128">
            <v>2.7528936380000002</v>
          </cell>
          <cell r="V128">
            <v>2.5476299010000001</v>
          </cell>
          <cell r="W128">
            <v>2.594067178</v>
          </cell>
          <cell r="X128">
            <v>2.1093823569999999</v>
          </cell>
        </row>
        <row r="129">
          <cell r="A129" t="str">
            <v>PM2.5_1 A 3 a ii (ii) Memo item - Civil aviation (Domestic, Cruise)</v>
          </cell>
          <cell r="B129" t="str">
            <v>PM2.5</v>
          </cell>
          <cell r="C129" t="str">
            <v>1 A 3 a ii (ii) Memo item - Civil aviation (Domestic, Cruise)</v>
          </cell>
          <cell r="D129">
            <v>0.63603800259999999</v>
          </cell>
          <cell r="E129">
            <v>0.64472056960000002</v>
          </cell>
          <cell r="F129">
            <v>0.65381076159999996</v>
          </cell>
          <cell r="G129">
            <v>0.64272057660000004</v>
          </cell>
          <cell r="H129">
            <v>0.64819536160000002</v>
          </cell>
          <cell r="I129">
            <v>0.6985777836</v>
          </cell>
          <cell r="J129">
            <v>0.76400641866999996</v>
          </cell>
          <cell r="K129">
            <v>0.79713892772999995</v>
          </cell>
          <cell r="L129">
            <v>0.82860205080000005</v>
          </cell>
          <cell r="M129">
            <v>0.87632142586999995</v>
          </cell>
          <cell r="N129">
            <v>0.89403290592999995</v>
          </cell>
          <cell r="O129">
            <v>0.85130251099999998</v>
          </cell>
          <cell r="P129">
            <v>0.82025213600000002</v>
          </cell>
          <cell r="Q129">
            <v>0.78547135982000005</v>
          </cell>
          <cell r="R129">
            <v>0.77819374953999998</v>
          </cell>
          <cell r="S129">
            <v>0.78484491726000005</v>
          </cell>
          <cell r="T129">
            <v>0.74661588452000005</v>
          </cell>
          <cell r="U129">
            <v>0.77360252952999997</v>
          </cell>
          <cell r="V129">
            <v>0.75341872274999999</v>
          </cell>
          <cell r="W129">
            <v>0.71174016439999999</v>
          </cell>
          <cell r="X129">
            <v>0.69668467594000005</v>
          </cell>
        </row>
        <row r="130">
          <cell r="A130" t="str">
            <v>PM2.5_1 A 3 a i (ii) Memo item - International aviation (Cruise)</v>
          </cell>
          <cell r="B130" t="str">
            <v>PM2.5</v>
          </cell>
          <cell r="C130" t="str">
            <v>1 A 3 a i (ii) Memo item - International aviation (Cruise)</v>
          </cell>
          <cell r="D130">
            <v>3.656546047</v>
          </cell>
          <cell r="E130">
            <v>3.6200889489999999</v>
          </cell>
          <cell r="F130">
            <v>3.9526572</v>
          </cell>
          <cell r="G130">
            <v>4.1580202750000002</v>
          </cell>
          <cell r="H130">
            <v>4.2613233160000004</v>
          </cell>
          <cell r="I130">
            <v>4.3970291079999999</v>
          </cell>
          <cell r="J130">
            <v>4.5924485539999997</v>
          </cell>
          <cell r="K130">
            <v>4.7657906880000001</v>
          </cell>
          <cell r="L130">
            <v>5.0819818090000002</v>
          </cell>
          <cell r="M130">
            <v>5.4832306239999999</v>
          </cell>
          <cell r="N130">
            <v>5.7925132030000004</v>
          </cell>
          <cell r="O130">
            <v>5.702461392</v>
          </cell>
          <cell r="P130">
            <v>5.5475442490000004</v>
          </cell>
          <cell r="Q130">
            <v>5.5769478579999996</v>
          </cell>
          <cell r="R130">
            <v>6.0061204879999996</v>
          </cell>
          <cell r="S130">
            <v>6.4061831040000001</v>
          </cell>
          <cell r="T130">
            <v>6.7048591990000004</v>
          </cell>
          <cell r="U130">
            <v>6.931647141</v>
          </cell>
          <cell r="V130">
            <v>6.8995809909999997</v>
          </cell>
          <cell r="W130">
            <v>6.4223597200000002</v>
          </cell>
          <cell r="X130">
            <v>6.441212943</v>
          </cell>
        </row>
        <row r="131">
          <cell r="A131" t="str">
            <v>PM2.5_1 A 3 d i (i) Memo item - International maritime navigation</v>
          </cell>
          <cell r="B131" t="str">
            <v>PM2.5</v>
          </cell>
          <cell r="C131" t="str">
            <v>1 A 3 d i (i) Memo item - International maritime navigation</v>
          </cell>
          <cell r="D131">
            <v>96.069492323999995</v>
          </cell>
          <cell r="E131">
            <v>96.411677104000006</v>
          </cell>
          <cell r="F131">
            <v>98.558906930000006</v>
          </cell>
          <cell r="G131">
            <v>100.82138453</v>
          </cell>
          <cell r="H131">
            <v>100.953181765</v>
          </cell>
          <cell r="I131">
            <v>106.688324596</v>
          </cell>
          <cell r="J131">
            <v>107.651642102</v>
          </cell>
          <cell r="K131">
            <v>115.22152159700001</v>
          </cell>
          <cell r="L131">
            <v>118.771437461</v>
          </cell>
          <cell r="M131">
            <v>118.342570798</v>
          </cell>
          <cell r="N131">
            <v>120.819349104</v>
          </cell>
          <cell r="O131">
            <v>125.681306237</v>
          </cell>
          <cell r="P131">
            <v>125.682027234</v>
          </cell>
          <cell r="Q131">
            <v>133.70540664000001</v>
          </cell>
          <cell r="R131">
            <v>142.53268265400001</v>
          </cell>
          <cell r="S131">
            <v>151.337359244</v>
          </cell>
          <cell r="T131">
            <v>163.02057215900001</v>
          </cell>
          <cell r="U131">
            <v>164.89131129</v>
          </cell>
          <cell r="V131">
            <v>165.40057234099999</v>
          </cell>
          <cell r="W131">
            <v>158.528622617</v>
          </cell>
          <cell r="X131">
            <v>148.95889559299999</v>
          </cell>
        </row>
        <row r="132">
          <cell r="A132" t="str">
            <v>SOx_NTOT National total for the entire territory</v>
          </cell>
          <cell r="B132" t="str">
            <v>SOx</v>
          </cell>
          <cell r="C132" t="str">
            <v>NTOT National total for the entire territory</v>
          </cell>
          <cell r="D132">
            <v>25805.580057283001</v>
          </cell>
          <cell r="E132">
            <v>24039.153893018</v>
          </cell>
          <cell r="F132">
            <v>22114.769820025002</v>
          </cell>
          <cell r="G132">
            <v>21133.095877917</v>
          </cell>
          <cell r="H132">
            <v>19847.539869175002</v>
          </cell>
          <cell r="I132">
            <v>17962.307323189001</v>
          </cell>
          <cell r="J132">
            <v>16823.477421044001</v>
          </cell>
          <cell r="K132">
            <v>15828.544082468001</v>
          </cell>
          <cell r="L132">
            <v>14294.771941020001</v>
          </cell>
          <cell r="M132">
            <v>12919.670217014</v>
          </cell>
          <cell r="N132">
            <v>11769.316735210999</v>
          </cell>
          <cell r="O132">
            <v>11373.298917819</v>
          </cell>
          <cell r="P132">
            <v>10529.861336929</v>
          </cell>
          <cell r="Q132">
            <v>9868.5516261140001</v>
          </cell>
          <cell r="R132">
            <v>9214.4313399639996</v>
          </cell>
          <cell r="S132">
            <v>8844.1659793769995</v>
          </cell>
          <cell r="T132">
            <v>8688.2754679730006</v>
          </cell>
          <cell r="U132">
            <v>8329.4539416169991</v>
          </cell>
          <cell r="V132">
            <v>6863.801021884</v>
          </cell>
          <cell r="W132">
            <v>6012.5574442139996</v>
          </cell>
          <cell r="X132">
            <v>6340.1675808</v>
          </cell>
        </row>
        <row r="133">
          <cell r="A133" t="str">
            <v>SOx_1 A 3 a ii (i) Civil aviation (Domestic, LTO)</v>
          </cell>
          <cell r="B133" t="str">
            <v>SOx</v>
          </cell>
          <cell r="C133" t="str">
            <v>1 A 3 a ii (i) Civil aviation (Domestic, LTO)</v>
          </cell>
          <cell r="D133">
            <v>1.838810187</v>
          </cell>
          <cell r="E133">
            <v>1.8485966359999999</v>
          </cell>
          <cell r="F133">
            <v>1.8816918309999999</v>
          </cell>
          <cell r="G133">
            <v>1.96769243</v>
          </cell>
          <cell r="H133">
            <v>2.0040415139999999</v>
          </cell>
          <cell r="I133">
            <v>2.3482457540000001</v>
          </cell>
          <cell r="J133">
            <v>2.428001144</v>
          </cell>
          <cell r="K133">
            <v>2.5391704690000001</v>
          </cell>
          <cell r="L133">
            <v>2.613723695</v>
          </cell>
          <cell r="M133">
            <v>2.480012908</v>
          </cell>
          <cell r="N133">
            <v>2.7309678549999998</v>
          </cell>
          <cell r="O133">
            <v>3.2157889069999999</v>
          </cell>
          <cell r="P133">
            <v>3.1681807310000001</v>
          </cell>
          <cell r="Q133">
            <v>2.7444220239999999</v>
          </cell>
          <cell r="R133">
            <v>3.0511957629999999</v>
          </cell>
          <cell r="S133">
            <v>2.8077089000000002</v>
          </cell>
          <cell r="T133">
            <v>3.065651618</v>
          </cell>
          <cell r="U133">
            <v>3.47931971</v>
          </cell>
          <cell r="V133">
            <v>3.293365466</v>
          </cell>
          <cell r="W133">
            <v>2.6723440009999999</v>
          </cell>
          <cell r="X133">
            <v>2.081499628</v>
          </cell>
        </row>
        <row r="134">
          <cell r="A134" t="str">
            <v>SOx_1 A 3 a i (i) International aviation (LTO)</v>
          </cell>
          <cell r="B134" t="str">
            <v>SOx</v>
          </cell>
          <cell r="C134" t="str">
            <v>1 A 3 a i (i) International aviation (LTO)</v>
          </cell>
          <cell r="D134">
            <v>1.887525919</v>
          </cell>
          <cell r="E134">
            <v>1.8503749389999999</v>
          </cell>
          <cell r="F134">
            <v>2.0287307339999998</v>
          </cell>
          <cell r="G134">
            <v>1.99271146</v>
          </cell>
          <cell r="H134">
            <v>2.1066121770000001</v>
          </cell>
          <cell r="I134">
            <v>2.0877797610000002</v>
          </cell>
          <cell r="J134">
            <v>2.1772635980000001</v>
          </cell>
          <cell r="K134">
            <v>2.3578305369999999</v>
          </cell>
          <cell r="L134">
            <v>2.542057582</v>
          </cell>
          <cell r="M134">
            <v>2.5169488819999999</v>
          </cell>
          <cell r="N134">
            <v>2.8876386190000001</v>
          </cell>
          <cell r="O134">
            <v>2.6641397069999999</v>
          </cell>
          <cell r="P134">
            <v>2.4015001140000001</v>
          </cell>
          <cell r="Q134">
            <v>2.5182221870000001</v>
          </cell>
          <cell r="R134">
            <v>2.725575434</v>
          </cell>
          <cell r="S134">
            <v>2.9782863919999998</v>
          </cell>
          <cell r="T134">
            <v>3.2141392620000002</v>
          </cell>
          <cell r="U134">
            <v>3.2628955610000001</v>
          </cell>
          <cell r="V134">
            <v>3.5431702829999998</v>
          </cell>
          <cell r="W134">
            <v>3.1789446610000001</v>
          </cell>
          <cell r="X134">
            <v>3.1814378840000002</v>
          </cell>
        </row>
        <row r="135">
          <cell r="A135" t="str">
            <v>SOx_1 A 3 b i  Road transport: Passenger cars</v>
          </cell>
          <cell r="B135" t="str">
            <v>SOx</v>
          </cell>
          <cell r="C135" t="str">
            <v>1 A 3 b i  Road transport: Passenger cars</v>
          </cell>
          <cell r="D135">
            <v>289.75735472999997</v>
          </cell>
          <cell r="E135">
            <v>292.950401489</v>
          </cell>
          <cell r="F135">
            <v>303.94963745699999</v>
          </cell>
          <cell r="G135">
            <v>307.01472417100001</v>
          </cell>
          <cell r="H135">
            <v>283.06507592700001</v>
          </cell>
          <cell r="I135">
            <v>239.86425927100001</v>
          </cell>
          <cell r="J135">
            <v>213.50531185099999</v>
          </cell>
          <cell r="K135">
            <v>167.91230250699999</v>
          </cell>
          <cell r="L135">
            <v>153.75370739900001</v>
          </cell>
          <cell r="M135">
            <v>143.55298578700001</v>
          </cell>
          <cell r="N135">
            <v>83.863183452000001</v>
          </cell>
          <cell r="O135">
            <v>77.988435617999997</v>
          </cell>
          <cell r="P135">
            <v>69.154109982999998</v>
          </cell>
          <cell r="Q135">
            <v>67.177655768999998</v>
          </cell>
          <cell r="R135">
            <v>68.499534660999998</v>
          </cell>
          <cell r="S135">
            <v>40.270480657999997</v>
          </cell>
          <cell r="T135">
            <v>41.869240499</v>
          </cell>
          <cell r="U135">
            <v>46.100309670999998</v>
          </cell>
          <cell r="V135">
            <v>11.025394034</v>
          </cell>
          <cell r="W135">
            <v>5.5676137859999999</v>
          </cell>
          <cell r="X135">
            <v>4.5368525999999996</v>
          </cell>
        </row>
        <row r="136">
          <cell r="A136" t="str">
            <v>SOx_1 A 3 b ii  Road transport: Light duty vehicles</v>
          </cell>
          <cell r="B136" t="str">
            <v>SOx</v>
          </cell>
          <cell r="C136" t="str">
            <v>1 A 3 b ii  Road transport: Light duty vehicles</v>
          </cell>
          <cell r="D136">
            <v>69.822152599999995</v>
          </cell>
          <cell r="E136">
            <v>69.764495744000001</v>
          </cell>
          <cell r="F136">
            <v>74.855427308000003</v>
          </cell>
          <cell r="G136">
            <v>78.799398374999996</v>
          </cell>
          <cell r="H136">
            <v>78.168624718999993</v>
          </cell>
          <cell r="I136">
            <v>60.406677973999997</v>
          </cell>
          <cell r="J136">
            <v>52.349434520000003</v>
          </cell>
          <cell r="K136">
            <v>25.328528149</v>
          </cell>
          <cell r="L136">
            <v>26.730006713000002</v>
          </cell>
          <cell r="M136">
            <v>21.999018209999999</v>
          </cell>
          <cell r="N136">
            <v>17.049423051000002</v>
          </cell>
          <cell r="O136">
            <v>15.678885188000001</v>
          </cell>
          <cell r="P136">
            <v>14.19541124</v>
          </cell>
          <cell r="Q136">
            <v>13.923582383999999</v>
          </cell>
          <cell r="R136">
            <v>11.4302216477</v>
          </cell>
          <cell r="S136">
            <v>2.5006178208000001</v>
          </cell>
          <cell r="T136">
            <v>2.1758096518999999</v>
          </cell>
          <cell r="U136">
            <v>1.9111166415</v>
          </cell>
          <cell r="V136">
            <v>1.753658757</v>
          </cell>
          <cell r="W136">
            <v>0.76468340089999998</v>
          </cell>
          <cell r="X136">
            <v>0.87568684080000003</v>
          </cell>
        </row>
        <row r="137">
          <cell r="A137" t="str">
            <v>SOx_1 A 3 b iii Road transport: Heavy duty vehicles</v>
          </cell>
          <cell r="B137" t="str">
            <v>SOx</v>
          </cell>
          <cell r="C137" t="str">
            <v>1 A 3 b iii Road transport: Heavy duty vehicles</v>
          </cell>
          <cell r="D137">
            <v>255.74226700700001</v>
          </cell>
          <cell r="E137">
            <v>228.62672159900001</v>
          </cell>
          <cell r="F137">
            <v>233.63448817299999</v>
          </cell>
          <cell r="G137">
            <v>228.99649048500001</v>
          </cell>
          <cell r="H137">
            <v>223.393357603</v>
          </cell>
          <cell r="I137">
            <v>173.82512080500001</v>
          </cell>
          <cell r="J137">
            <v>133.12336559400001</v>
          </cell>
          <cell r="K137">
            <v>55.347938004</v>
          </cell>
          <cell r="L137">
            <v>54.967267602</v>
          </cell>
          <cell r="M137">
            <v>46.045237809</v>
          </cell>
          <cell r="N137">
            <v>38.136750894000002</v>
          </cell>
          <cell r="O137">
            <v>33.021954254000001</v>
          </cell>
          <cell r="P137">
            <v>24.306212180999999</v>
          </cell>
          <cell r="Q137">
            <v>22.856227230999998</v>
          </cell>
          <cell r="R137">
            <v>20.405567206000001</v>
          </cell>
          <cell r="S137">
            <v>5.7382943390000003</v>
          </cell>
          <cell r="T137">
            <v>5.0586032120000004</v>
          </cell>
          <cell r="U137">
            <v>3.7078344470000002</v>
          </cell>
          <cell r="V137">
            <v>3.4498860690000002</v>
          </cell>
          <cell r="W137">
            <v>1.777525128</v>
          </cell>
          <cell r="X137">
            <v>2.5078148690000002</v>
          </cell>
        </row>
        <row r="138">
          <cell r="A138" t="str">
            <v>SOx_1 A 3 b iv  Road transport: Mopeds &amp; motorcycles</v>
          </cell>
          <cell r="B138" t="str">
            <v>SOx</v>
          </cell>
          <cell r="C138" t="str">
            <v>1 A 3 b iv  Road transport: Mopeds &amp; motorcycles</v>
          </cell>
          <cell r="D138">
            <v>4.4345293891999997</v>
          </cell>
          <cell r="E138">
            <v>4.3233280436000001</v>
          </cell>
          <cell r="F138">
            <v>4.3436524819000004</v>
          </cell>
          <cell r="G138">
            <v>4.4219752265999999</v>
          </cell>
          <cell r="H138">
            <v>2.5495271068999998</v>
          </cell>
          <cell r="I138">
            <v>2.4818204848000001</v>
          </cell>
          <cell r="J138">
            <v>2.4068567374000001</v>
          </cell>
          <cell r="K138">
            <v>2.4811110335</v>
          </cell>
          <cell r="L138">
            <v>2.6469768517999999</v>
          </cell>
          <cell r="M138">
            <v>2.5300594626000001</v>
          </cell>
          <cell r="N138">
            <v>0.77631588687999997</v>
          </cell>
          <cell r="O138">
            <v>0.61710405775999999</v>
          </cell>
          <cell r="P138">
            <v>0.46713571959</v>
          </cell>
          <cell r="Q138">
            <v>0.45030535992999998</v>
          </cell>
          <cell r="R138">
            <v>0.41927224675699998</v>
          </cell>
          <cell r="S138">
            <v>0.183025015648</v>
          </cell>
          <cell r="T138">
            <v>0.170806605557</v>
          </cell>
          <cell r="U138">
            <v>0.15741097987300001</v>
          </cell>
          <cell r="V138">
            <v>0.14943623964399999</v>
          </cell>
          <cell r="W138">
            <v>5.3230407254000002E-2</v>
          </cell>
          <cell r="X138">
            <v>6.4151945932000007E-2</v>
          </cell>
        </row>
        <row r="139">
          <cell r="A139" t="str">
            <v>SOx_1 A 3 b v   Road transport: Gasoline evaporation</v>
          </cell>
          <cell r="B139" t="str">
            <v>SOx</v>
          </cell>
          <cell r="C139" t="str">
            <v>1 A 3 b v   Road transport: Gasoline evaporation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>SOx_1 A 3 b vi  Road transport: Automobile tyre and brake wear</v>
          </cell>
          <cell r="B140" t="str">
            <v>SOx</v>
          </cell>
          <cell r="C140" t="str">
            <v>1 A 3 b vi  Road transport: Automobile tyre and brake wear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A141" t="str">
            <v>SOx_1 A 3 b vii Road transport: Automobile road abrasion</v>
          </cell>
          <cell r="B141" t="str">
            <v>SOx</v>
          </cell>
          <cell r="C141" t="str">
            <v>1 A 3 b vii Road transport: Automobile road abrasion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</row>
        <row r="142">
          <cell r="A142" t="str">
            <v>SOx_1 A 3 c  Railways</v>
          </cell>
          <cell r="B142" t="str">
            <v>SOx</v>
          </cell>
          <cell r="C142" t="str">
            <v>1 A 3 c  Railways</v>
          </cell>
          <cell r="D142">
            <v>21.500497741</v>
          </cell>
          <cell r="E142">
            <v>16.903324816000001</v>
          </cell>
          <cell r="F142">
            <v>16.033893199000001</v>
          </cell>
          <cell r="G142">
            <v>14.621718488000001</v>
          </cell>
          <cell r="H142">
            <v>13.543298004</v>
          </cell>
          <cell r="I142">
            <v>12.655836447</v>
          </cell>
          <cell r="J142">
            <v>12.165407855</v>
          </cell>
          <cell r="K142">
            <v>10.38573772</v>
          </cell>
          <cell r="L142">
            <v>9.6378773980000005</v>
          </cell>
          <cell r="M142">
            <v>8.8549249480000007</v>
          </cell>
          <cell r="N142">
            <v>8.6305847339999993</v>
          </cell>
          <cell r="O142">
            <v>6.8520278980000002</v>
          </cell>
          <cell r="P142">
            <v>7.0965574389999997</v>
          </cell>
          <cell r="Q142">
            <v>6.9045191780000001</v>
          </cell>
          <cell r="R142">
            <v>7.2414435539999999</v>
          </cell>
          <cell r="S142">
            <v>5.306025794</v>
          </cell>
          <cell r="T142">
            <v>5.0363025300000004</v>
          </cell>
          <cell r="U142">
            <v>4.2736149250000004</v>
          </cell>
          <cell r="V142">
            <v>12.362660474</v>
          </cell>
          <cell r="W142">
            <v>3.3574744189999999</v>
          </cell>
          <cell r="X142">
            <v>2.6226006695619999</v>
          </cell>
        </row>
        <row r="143">
          <cell r="A143" t="str">
            <v>SOx_1 A 3 d i (ii) International inland waterways</v>
          </cell>
          <cell r="B143" t="str">
            <v>SOx</v>
          </cell>
          <cell r="C143" t="str">
            <v>1 A 3 d i (ii) International inland waterways</v>
          </cell>
          <cell r="D143">
            <v>2.4500830229999999</v>
          </cell>
          <cell r="E143">
            <v>1.425519628</v>
          </cell>
          <cell r="F143">
            <v>1.4251492830000001</v>
          </cell>
          <cell r="G143">
            <v>1.4260483289999999</v>
          </cell>
          <cell r="H143">
            <v>1.433498607</v>
          </cell>
          <cell r="I143">
            <v>1.41854502</v>
          </cell>
          <cell r="J143">
            <v>1.439121925</v>
          </cell>
          <cell r="K143">
            <v>1.73743509</v>
          </cell>
          <cell r="L143">
            <v>1.450391998</v>
          </cell>
          <cell r="M143">
            <v>1.356693409</v>
          </cell>
          <cell r="N143">
            <v>2.4366397129999999</v>
          </cell>
          <cell r="O143">
            <v>1.518986414</v>
          </cell>
          <cell r="P143">
            <v>1.4259760340000001</v>
          </cell>
          <cell r="Q143">
            <v>1.374869659</v>
          </cell>
          <cell r="R143">
            <v>1.2908275440000001</v>
          </cell>
          <cell r="S143">
            <v>2.3884731499999998</v>
          </cell>
          <cell r="T143">
            <v>2.3241886090000001</v>
          </cell>
          <cell r="U143">
            <v>2.496225999</v>
          </cell>
          <cell r="V143">
            <v>1.9328237479999999</v>
          </cell>
          <cell r="W143">
            <v>1.636980731</v>
          </cell>
          <cell r="X143">
            <v>1.4814783309999999</v>
          </cell>
        </row>
        <row r="144">
          <cell r="A144" t="str">
            <v>SOx_1 A 3 d ii National navigation (Shipping)</v>
          </cell>
          <cell r="B144" t="str">
            <v>SOx</v>
          </cell>
          <cell r="C144" t="str">
            <v>1 A 3 d ii National navigation (Shipping)</v>
          </cell>
          <cell r="D144">
            <v>192.574793742</v>
          </cell>
          <cell r="E144">
            <v>195.11926500999999</v>
          </cell>
          <cell r="F144">
            <v>187.40786311400001</v>
          </cell>
          <cell r="G144">
            <v>183.03854956699999</v>
          </cell>
          <cell r="H144">
            <v>186.82678604899999</v>
          </cell>
          <cell r="I144">
            <v>177.36726422300001</v>
          </cell>
          <cell r="J144">
            <v>183.09876383299999</v>
          </cell>
          <cell r="K144">
            <v>183.129153344</v>
          </cell>
          <cell r="L144">
            <v>196.65633673299999</v>
          </cell>
          <cell r="M144">
            <v>201.74204153599999</v>
          </cell>
          <cell r="N144">
            <v>176.91802836100001</v>
          </cell>
          <cell r="O144">
            <v>189.937502954</v>
          </cell>
          <cell r="P144">
            <v>159.20574663100001</v>
          </cell>
          <cell r="Q144">
            <v>164.608614128</v>
          </cell>
          <cell r="R144">
            <v>167.653240162</v>
          </cell>
          <cell r="S144">
            <v>169.303471667</v>
          </cell>
          <cell r="T144">
            <v>172.693866157</v>
          </cell>
          <cell r="U144">
            <v>171.56571898000001</v>
          </cell>
          <cell r="V144">
            <v>154.59726209499999</v>
          </cell>
          <cell r="W144">
            <v>175.73881848799999</v>
          </cell>
          <cell r="X144">
            <v>164.445061401</v>
          </cell>
        </row>
        <row r="145">
          <cell r="A145" t="str">
            <v>SOx_1 A 4 b ii  Residential: Household and gardening (mobile)</v>
          </cell>
          <cell r="B145" t="str">
            <v>SOx</v>
          </cell>
          <cell r="C145" t="str">
            <v>1 A 4 b ii  Residential: Household and gardening (mobile)</v>
          </cell>
          <cell r="D145">
            <v>0.67099333100000003</v>
          </cell>
          <cell r="E145">
            <v>0.61824779600000002</v>
          </cell>
          <cell r="F145">
            <v>0.60955383500000004</v>
          </cell>
          <cell r="G145">
            <v>0.54830296999999995</v>
          </cell>
          <cell r="H145">
            <v>0.51991768400000005</v>
          </cell>
          <cell r="I145">
            <v>0.40515949000000001</v>
          </cell>
          <cell r="J145">
            <v>0.34016664400000002</v>
          </cell>
          <cell r="K145">
            <v>0.32201581800000001</v>
          </cell>
          <cell r="L145">
            <v>0.29060974499999997</v>
          </cell>
          <cell r="M145">
            <v>0.244512601</v>
          </cell>
          <cell r="N145">
            <v>0.56271938300000002</v>
          </cell>
          <cell r="O145">
            <v>0.10859448200000001</v>
          </cell>
          <cell r="P145">
            <v>0.100828211</v>
          </cell>
          <cell r="Q145">
            <v>9.2401320999999995E-2</v>
          </cell>
          <cell r="R145">
            <v>7.6347044000000003E-2</v>
          </cell>
          <cell r="S145">
            <v>5.6822250099999999E-2</v>
          </cell>
          <cell r="T145">
            <v>5.0132546100000001E-2</v>
          </cell>
          <cell r="U145">
            <v>3.4493097E-2</v>
          </cell>
          <cell r="V145">
            <v>3.3424266799999998E-2</v>
          </cell>
          <cell r="W145">
            <v>2.9892696699999999E-2</v>
          </cell>
          <cell r="X145">
            <v>3.95254284E-2</v>
          </cell>
        </row>
        <row r="146">
          <cell r="A146" t="str">
            <v>SOx_1 A 4 c i  Agriculture/Forestry/Fishing: Stationary</v>
          </cell>
          <cell r="B146" t="str">
            <v>SOx</v>
          </cell>
          <cell r="C146" t="str">
            <v>1 A 4 c i  Agriculture/Forestry/Fishing: Stationary</v>
          </cell>
          <cell r="D146">
            <v>125.379087197</v>
          </cell>
          <cell r="E146">
            <v>59.132570154</v>
          </cell>
          <cell r="F146">
            <v>44.642718058</v>
          </cell>
          <cell r="G146">
            <v>45.791692867000002</v>
          </cell>
          <cell r="H146">
            <v>41.215448946999999</v>
          </cell>
          <cell r="I146">
            <v>35.996238351000002</v>
          </cell>
          <cell r="J146">
            <v>36.113471895000004</v>
          </cell>
          <cell r="K146">
            <v>26.181043973000001</v>
          </cell>
          <cell r="L146">
            <v>21.886012365999999</v>
          </cell>
          <cell r="M146">
            <v>20.936011466</v>
          </cell>
          <cell r="N146">
            <v>22.865534124</v>
          </cell>
          <cell r="O146">
            <v>17.699871677000001</v>
          </cell>
          <cell r="P146">
            <v>16.467161025999999</v>
          </cell>
          <cell r="Q146">
            <v>13.675206791000001</v>
          </cell>
          <cell r="R146">
            <v>13.162601447</v>
          </cell>
          <cell r="S146">
            <v>49.384017796999998</v>
          </cell>
          <cell r="T146">
            <v>18.553680753999998</v>
          </cell>
          <cell r="U146">
            <v>17.051443810999999</v>
          </cell>
          <cell r="V146">
            <v>13.817025730999999</v>
          </cell>
          <cell r="W146">
            <v>43.338397524000001</v>
          </cell>
          <cell r="X146">
            <v>73.515920090999998</v>
          </cell>
        </row>
        <row r="147">
          <cell r="A147" t="str">
            <v>SOx_1 A 4 c ii  Agriculture/Forestry/Fishing: Off-road vehicles and other machinery</v>
          </cell>
          <cell r="B147" t="str">
            <v>SOx</v>
          </cell>
          <cell r="C147" t="str">
            <v>1 A 4 c ii  Agriculture/Forestry/Fishing: Off-road vehicles and other machinery</v>
          </cell>
          <cell r="D147">
            <v>87.095098394999994</v>
          </cell>
          <cell r="E147">
            <v>105.473265903</v>
          </cell>
          <cell r="F147">
            <v>99.957914997000003</v>
          </cell>
          <cell r="G147">
            <v>109.98867655799999</v>
          </cell>
          <cell r="H147">
            <v>101.549446794</v>
          </cell>
          <cell r="I147">
            <v>71.010226427000006</v>
          </cell>
          <cell r="J147">
            <v>66.222304343999994</v>
          </cell>
          <cell r="K147">
            <v>58.352082150000001</v>
          </cell>
          <cell r="L147">
            <v>45.816939294000001</v>
          </cell>
          <cell r="M147">
            <v>46.854473736000003</v>
          </cell>
          <cell r="N147">
            <v>36.669739501000002</v>
          </cell>
          <cell r="O147">
            <v>40.973258999000002</v>
          </cell>
          <cell r="P147">
            <v>41.215154894999998</v>
          </cell>
          <cell r="Q147">
            <v>41.037493118999997</v>
          </cell>
          <cell r="R147">
            <v>37.623433763000001</v>
          </cell>
          <cell r="S147">
            <v>29.880067537999999</v>
          </cell>
          <cell r="T147">
            <v>29.376887436000001</v>
          </cell>
          <cell r="U147">
            <v>27.756460168</v>
          </cell>
          <cell r="V147">
            <v>50.349232882000003</v>
          </cell>
          <cell r="W147">
            <v>16.389056837999998</v>
          </cell>
          <cell r="X147">
            <v>12.839890623000001</v>
          </cell>
        </row>
        <row r="148">
          <cell r="A148" t="str">
            <v>SOx_1 A 4 c iii Agriculture/Forestry/Fishing: National fishing</v>
          </cell>
          <cell r="B148" t="str">
            <v>SOx</v>
          </cell>
          <cell r="C148" t="str">
            <v>1 A 4 c iii Agriculture/Forestry/Fishing: National fishing</v>
          </cell>
          <cell r="D148">
            <v>23.056356510000001</v>
          </cell>
          <cell r="E148">
            <v>24.453925457</v>
          </cell>
          <cell r="F148">
            <v>22.389370069999998</v>
          </cell>
          <cell r="G148">
            <v>24.625375099999999</v>
          </cell>
          <cell r="H148">
            <v>24.142552156000001</v>
          </cell>
          <cell r="I148">
            <v>20.73365635</v>
          </cell>
          <cell r="J148">
            <v>19.57055695</v>
          </cell>
          <cell r="K148">
            <v>17.76353258</v>
          </cell>
          <cell r="L148">
            <v>17.003157470000001</v>
          </cell>
          <cell r="M148">
            <v>17.787817789999998</v>
          </cell>
          <cell r="N148">
            <v>17.18179984</v>
          </cell>
          <cell r="O148">
            <v>17.055717080000001</v>
          </cell>
          <cell r="P148">
            <v>16.324279529999998</v>
          </cell>
          <cell r="Q148">
            <v>16.742331610000001</v>
          </cell>
          <cell r="R148">
            <v>15.51828502</v>
          </cell>
          <cell r="S148">
            <v>15.744319920000001</v>
          </cell>
          <cell r="T148">
            <v>14.432418070000001</v>
          </cell>
          <cell r="U148">
            <v>13.713144336999999</v>
          </cell>
          <cell r="V148">
            <v>10.989967021</v>
          </cell>
          <cell r="W148">
            <v>12.093495743</v>
          </cell>
          <cell r="X148">
            <v>11.326094955</v>
          </cell>
        </row>
        <row r="149">
          <cell r="A149" t="str">
            <v>SOx_1 A 5 b  Other, Mobile (including military, land based and recreational boats)</v>
          </cell>
          <cell r="B149" t="str">
            <v>SOx</v>
          </cell>
          <cell r="C149" t="str">
            <v>1 A 5 b  Other, Mobile (including military, land based and recreational boats)</v>
          </cell>
          <cell r="D149">
            <v>16.148394788000001</v>
          </cell>
          <cell r="E149">
            <v>13.552602116999999</v>
          </cell>
          <cell r="F149">
            <v>12.461315283999999</v>
          </cell>
          <cell r="G149">
            <v>11.915742187999999</v>
          </cell>
          <cell r="H149">
            <v>11.352196001999999</v>
          </cell>
          <cell r="I149">
            <v>9.0361020619999994</v>
          </cell>
          <cell r="J149">
            <v>9.4217825400000006</v>
          </cell>
          <cell r="K149">
            <v>9.6062730159999994</v>
          </cell>
          <cell r="L149">
            <v>11.445797881000001</v>
          </cell>
          <cell r="M149">
            <v>7.3173872680000001</v>
          </cell>
          <cell r="N149">
            <v>6.097819404</v>
          </cell>
          <cell r="O149">
            <v>5.9444203330000001</v>
          </cell>
          <cell r="P149">
            <v>6.6241782279999999</v>
          </cell>
          <cell r="Q149">
            <v>7.3264899889999997</v>
          </cell>
          <cell r="R149">
            <v>7.6197059229999997</v>
          </cell>
          <cell r="S149">
            <v>5.6344138849999998</v>
          </cell>
          <cell r="T149">
            <v>4.6197689119999996</v>
          </cell>
          <cell r="U149">
            <v>9.1689891340000003</v>
          </cell>
          <cell r="V149">
            <v>8.7958910370000005</v>
          </cell>
          <cell r="W149">
            <v>8.4935789059999998</v>
          </cell>
          <cell r="X149">
            <v>6.918910586</v>
          </cell>
        </row>
        <row r="150">
          <cell r="A150" t="str">
            <v>SOx_1 A 3 a ii (ii) Memo item - Civil aviation (Domestic, Cruise)</v>
          </cell>
          <cell r="B150" t="str">
            <v>SOx</v>
          </cell>
          <cell r="C150" t="str">
            <v>1 A 3 a ii (ii) Memo item - Civil aviation (Domestic, Cruise)</v>
          </cell>
          <cell r="D150">
            <v>2.7010396956</v>
          </cell>
          <cell r="E150">
            <v>2.6995962266000002</v>
          </cell>
          <cell r="F150">
            <v>2.7721776586</v>
          </cell>
          <cell r="G150">
            <v>2.5905536666</v>
          </cell>
          <cell r="H150">
            <v>2.6149418326</v>
          </cell>
          <cell r="I150">
            <v>2.7425965255999998</v>
          </cell>
          <cell r="J150">
            <v>3.0280620778</v>
          </cell>
          <cell r="K150">
            <v>3.2425573421</v>
          </cell>
          <cell r="L150">
            <v>3.3439348884000002</v>
          </cell>
          <cell r="M150">
            <v>3.5335653656999999</v>
          </cell>
          <cell r="N150">
            <v>3.5787503149000002</v>
          </cell>
          <cell r="O150">
            <v>3.5366481691999998</v>
          </cell>
          <cell r="P150">
            <v>3.2851748276000001</v>
          </cell>
          <cell r="Q150">
            <v>3.2502078046</v>
          </cell>
          <cell r="R150">
            <v>3.3675203327999998</v>
          </cell>
          <cell r="S150">
            <v>3.4471106619</v>
          </cell>
          <cell r="T150">
            <v>3.4614807980000002</v>
          </cell>
          <cell r="U150">
            <v>3.5221571887000001</v>
          </cell>
          <cell r="V150">
            <v>3.4136467542000002</v>
          </cell>
          <cell r="W150">
            <v>3.4378350243</v>
          </cell>
          <cell r="X150">
            <v>3.7078314064</v>
          </cell>
        </row>
        <row r="151">
          <cell r="A151" t="str">
            <v>SOx_1 A 3 a i (ii) Memo item - International aviation (Cruise)</v>
          </cell>
          <cell r="B151" t="str">
            <v>SOx</v>
          </cell>
          <cell r="C151" t="str">
            <v>1 A 3 a i (ii) Memo item - International aviation (Cruise)</v>
          </cell>
          <cell r="D151">
            <v>16.452481304999999</v>
          </cell>
          <cell r="E151">
            <v>16.268536629</v>
          </cell>
          <cell r="F151">
            <v>18.856290856000001</v>
          </cell>
          <cell r="G151">
            <v>18.393962862999999</v>
          </cell>
          <cell r="H151">
            <v>20.095896367000002</v>
          </cell>
          <cell r="I151">
            <v>19.515391961999999</v>
          </cell>
          <cell r="J151">
            <v>20.19005726</v>
          </cell>
          <cell r="K151">
            <v>22.005946578</v>
          </cell>
          <cell r="L151">
            <v>23.289102607</v>
          </cell>
          <cell r="M151">
            <v>22.834222164</v>
          </cell>
          <cell r="N151">
            <v>24.102520303999999</v>
          </cell>
          <cell r="O151">
            <v>24.273088256000001</v>
          </cell>
          <cell r="P151">
            <v>22.068437512999999</v>
          </cell>
          <cell r="Q151">
            <v>23.768731513999999</v>
          </cell>
          <cell r="R151">
            <v>25.814423176999998</v>
          </cell>
          <cell r="S151">
            <v>26.438960076000001</v>
          </cell>
          <cell r="T151">
            <v>29.163961782000001</v>
          </cell>
          <cell r="U151">
            <v>29.082987007</v>
          </cell>
          <cell r="V151">
            <v>29.708832258000001</v>
          </cell>
          <cell r="W151">
            <v>26.172598513000001</v>
          </cell>
          <cell r="X151">
            <v>26.403779410999999</v>
          </cell>
        </row>
        <row r="152">
          <cell r="A152" t="str">
            <v>SOx_1 A 3 d i (i) Memo item - International maritime navigation</v>
          </cell>
          <cell r="B152" t="str">
            <v>SOx</v>
          </cell>
          <cell r="C152" t="str">
            <v>1 A 3 d i (i) Memo item - International maritime navigation</v>
          </cell>
          <cell r="D152">
            <v>1066.716376652</v>
          </cell>
          <cell r="E152">
            <v>1018.017590272</v>
          </cell>
          <cell r="F152">
            <v>997.594814036</v>
          </cell>
          <cell r="G152">
            <v>1073.4054964029999</v>
          </cell>
          <cell r="H152">
            <v>1012.048784329</v>
          </cell>
          <cell r="I152">
            <v>1037.4344914999999</v>
          </cell>
          <cell r="J152">
            <v>1101.6206805669999</v>
          </cell>
          <cell r="K152">
            <v>1222.5963073800001</v>
          </cell>
          <cell r="L152">
            <v>1325.053614509</v>
          </cell>
          <cell r="M152">
            <v>1265.1988709029999</v>
          </cell>
          <cell r="N152">
            <v>1322.0403203569999</v>
          </cell>
          <cell r="O152">
            <v>1391.2216833499999</v>
          </cell>
          <cell r="P152">
            <v>1371.9369999739999</v>
          </cell>
          <cell r="Q152">
            <v>1489.098549545</v>
          </cell>
          <cell r="R152">
            <v>1554.8799955919999</v>
          </cell>
          <cell r="S152">
            <v>1585.9719618429999</v>
          </cell>
          <cell r="T152">
            <v>1653.095660489</v>
          </cell>
          <cell r="U152">
            <v>1695.3710717460001</v>
          </cell>
          <cell r="V152">
            <v>1651.73954652</v>
          </cell>
          <cell r="W152">
            <v>1550.814263173</v>
          </cell>
          <cell r="X152">
            <v>1465.3409965159999</v>
          </cell>
        </row>
      </sheetData>
      <sheetData sheetId="2"/>
      <sheetData sheetId="3">
        <row r="8">
          <cell r="B8" t="str">
            <v>Non-transport sectors</v>
          </cell>
          <cell r="C8">
            <v>19504.993755490999</v>
          </cell>
          <cell r="D8">
            <v>5528.0087780570002</v>
          </cell>
          <cell r="E8">
            <v>6901.285376789001</v>
          </cell>
          <cell r="F8">
            <v>6147.0449016757066</v>
          </cell>
          <cell r="G8">
            <v>1709.8912287420001</v>
          </cell>
          <cell r="H8">
            <v>1135.9505912350003</v>
          </cell>
        </row>
        <row r="9">
          <cell r="B9" t="str">
            <v>Road transport exhaust</v>
          </cell>
          <cell r="C9">
            <v>7409.1581474639997</v>
          </cell>
          <cell r="D9">
            <v>4268.2837212029999</v>
          </cell>
          <cell r="E9">
            <v>1113.5921869219999</v>
          </cell>
          <cell r="F9">
            <v>7.9845062557319997</v>
          </cell>
          <cell r="G9">
            <v>161.73143594699999</v>
          </cell>
          <cell r="H9">
            <v>149.46859938699998</v>
          </cell>
        </row>
        <row r="10">
          <cell r="B10" t="str">
            <v>Road transport non-exhaust</v>
          </cell>
          <cell r="C10">
            <v>0</v>
          </cell>
          <cell r="D10">
            <v>0</v>
          </cell>
          <cell r="E10">
            <v>190.18736564100001</v>
          </cell>
          <cell r="F10">
            <v>0</v>
          </cell>
          <cell r="G10">
            <v>132.46265186799999</v>
          </cell>
          <cell r="H10">
            <v>70.327728081000004</v>
          </cell>
        </row>
        <row r="11">
          <cell r="B11" t="str">
            <v>Railways</v>
          </cell>
          <cell r="C11">
            <v>45.355668184000002</v>
          </cell>
          <cell r="D11">
            <v>113.310754854</v>
          </cell>
          <cell r="E11">
            <v>11.866708210000001</v>
          </cell>
          <cell r="F11">
            <v>2.6226006695619999</v>
          </cell>
          <cell r="G11">
            <v>9.0302443750000005</v>
          </cell>
          <cell r="H11">
            <v>5.6015432360000004</v>
          </cell>
        </row>
        <row r="12">
          <cell r="B12" t="str">
            <v>Domestic shipping</v>
          </cell>
          <cell r="C12">
            <v>472.12229452500003</v>
          </cell>
          <cell r="D12">
            <v>518.25461600699998</v>
          </cell>
          <cell r="E12">
            <v>138.71992091799999</v>
          </cell>
          <cell r="F12">
            <v>175.77115635600001</v>
          </cell>
          <cell r="G12">
            <v>27.648913944999997</v>
          </cell>
          <cell r="H12">
            <v>27.101117659000003</v>
          </cell>
        </row>
        <row r="13">
          <cell r="B13" t="str">
            <v>International shipping</v>
          </cell>
          <cell r="C13">
            <v>179.61269761</v>
          </cell>
          <cell r="D13">
            <v>1959.818426645</v>
          </cell>
          <cell r="E13">
            <v>74.478011988999995</v>
          </cell>
          <cell r="F13">
            <v>1466.822474847</v>
          </cell>
          <cell r="G13">
            <v>151.762267165</v>
          </cell>
          <cell r="H13">
            <v>149.624012537</v>
          </cell>
        </row>
        <row r="14">
          <cell r="B14" t="str">
            <v>Domestic aviation</v>
          </cell>
          <cell r="C14">
            <v>82.842461825100003</v>
          </cell>
          <cell r="D14">
            <v>87.383002652000002</v>
          </cell>
          <cell r="E14">
            <v>9.1450538903999998</v>
          </cell>
          <cell r="F14">
            <v>5.7893310344</v>
          </cell>
          <cell r="G14">
            <v>1.2857115029399999</v>
          </cell>
          <cell r="H14">
            <v>1.1216520649400001</v>
          </cell>
        </row>
        <row r="15">
          <cell r="B15" t="str">
            <v>International aviation</v>
          </cell>
          <cell r="C15">
            <v>107.752505406</v>
          </cell>
          <cell r="D15">
            <v>493.87019789499999</v>
          </cell>
          <cell r="E15">
            <v>24.476324141999999</v>
          </cell>
          <cell r="F15">
            <v>29.585217295</v>
          </cell>
          <cell r="G15">
            <v>8.9371033339999997</v>
          </cell>
          <cell r="H15">
            <v>7.9277328850000002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3"/>
  <sheetViews>
    <sheetView zoomScaleNormal="100" workbookViewId="0">
      <selection activeCell="E25" sqref="E25"/>
    </sheetView>
  </sheetViews>
  <sheetFormatPr defaultRowHeight="15" x14ac:dyDescent="0.25"/>
  <cols>
    <col min="1" max="1" width="25.28515625" customWidth="1"/>
  </cols>
  <sheetData>
    <row r="4" spans="1:4" x14ac:dyDescent="0.25">
      <c r="B4" t="s">
        <v>1</v>
      </c>
    </row>
    <row r="5" spans="1:4" x14ac:dyDescent="0.25">
      <c r="A5" t="s">
        <v>5</v>
      </c>
      <c r="B5" s="2">
        <v>5528.0087780570002</v>
      </c>
      <c r="C5" s="6">
        <f>+B5/SUM(B5:B12)</f>
        <v>0.42625019892369176</v>
      </c>
    </row>
    <row r="6" spans="1:4" x14ac:dyDescent="0.25">
      <c r="A6" s="1" t="s">
        <v>6</v>
      </c>
      <c r="B6" s="2">
        <v>4268.2837212029999</v>
      </c>
      <c r="C6" s="6">
        <f>+SUM(B6:B12)/SUM(B5:B12)</f>
        <v>0.57374980107630824</v>
      </c>
      <c r="D6" s="7">
        <f t="shared" ref="D6:D7" si="0">+B6/SUM($B$5:$B$12)</f>
        <v>0.32911611726221002</v>
      </c>
    </row>
    <row r="7" spans="1:4" x14ac:dyDescent="0.25">
      <c r="A7" s="1" t="s">
        <v>7</v>
      </c>
      <c r="B7" s="2">
        <v>0</v>
      </c>
      <c r="D7" s="7">
        <f t="shared" si="0"/>
        <v>0</v>
      </c>
    </row>
    <row r="8" spans="1:4" x14ac:dyDescent="0.25">
      <c r="A8" s="1" t="s">
        <v>8</v>
      </c>
      <c r="B8" s="2">
        <v>113.310754854</v>
      </c>
      <c r="D8" s="7">
        <f>+B8/SUM($B$5:$B$12)</f>
        <v>8.7370939041249759E-3</v>
      </c>
    </row>
    <row r="9" spans="1:4" x14ac:dyDescent="0.25">
      <c r="A9" t="s">
        <v>9</v>
      </c>
      <c r="B9" s="2">
        <v>518.25461600699998</v>
      </c>
      <c r="D9" s="7">
        <f t="shared" ref="D9:D12" si="1">+B9/SUM($B$5:$B$12)</f>
        <v>3.9961248622284194E-2</v>
      </c>
    </row>
    <row r="10" spans="1:4" x14ac:dyDescent="0.25">
      <c r="A10" t="s">
        <v>10</v>
      </c>
      <c r="B10" s="2">
        <v>1959.818426645</v>
      </c>
      <c r="D10" s="7">
        <f t="shared" si="1"/>
        <v>0.15111643771762734</v>
      </c>
    </row>
    <row r="11" spans="1:4" x14ac:dyDescent="0.25">
      <c r="A11" t="s">
        <v>11</v>
      </c>
      <c r="B11" s="2">
        <v>87.383002652000002</v>
      </c>
      <c r="D11" s="7">
        <f t="shared" si="1"/>
        <v>6.7378732122882357E-3</v>
      </c>
    </row>
    <row r="12" spans="1:4" x14ac:dyDescent="0.25">
      <c r="A12" t="s">
        <v>12</v>
      </c>
      <c r="B12" s="2">
        <v>493.87019789499999</v>
      </c>
      <c r="D12" s="7">
        <f t="shared" si="1"/>
        <v>3.8081030357773459E-2</v>
      </c>
    </row>
    <row r="13" spans="1:4" x14ac:dyDescent="0.25">
      <c r="B13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8"/>
  <sheetViews>
    <sheetView zoomScaleNormal="100" workbookViewId="0">
      <selection activeCell="C5" sqref="C5:C6"/>
    </sheetView>
  </sheetViews>
  <sheetFormatPr defaultRowHeight="15" x14ac:dyDescent="0.25"/>
  <cols>
    <col min="1" max="1" width="21.5703125" customWidth="1"/>
  </cols>
  <sheetData>
    <row r="4" spans="1:4" ht="16.5" customHeight="1" x14ac:dyDescent="0.25">
      <c r="B4" t="s">
        <v>2</v>
      </c>
    </row>
    <row r="5" spans="1:4" x14ac:dyDescent="0.25">
      <c r="A5" t="s">
        <v>5</v>
      </c>
      <c r="B5" s="2">
        <v>6901.285376789001</v>
      </c>
      <c r="C5" s="7">
        <f>+B5/SUM(B5:B12)</f>
        <v>0.8153932480741235</v>
      </c>
    </row>
    <row r="6" spans="1:4" x14ac:dyDescent="0.25">
      <c r="A6" s="1" t="s">
        <v>6</v>
      </c>
      <c r="B6" s="2">
        <v>1113.5921869219999</v>
      </c>
      <c r="C6" s="7">
        <f>+SUM(B6:B12)/SUM(B5:B12)</f>
        <v>0.1846067519258765</v>
      </c>
      <c r="D6" s="7">
        <f t="shared" ref="D6:D7" si="0">+B6/SUM($B$5:$B$12)</f>
        <v>0.1315719464924914</v>
      </c>
    </row>
    <row r="7" spans="1:4" x14ac:dyDescent="0.25">
      <c r="A7" s="1" t="s">
        <v>7</v>
      </c>
      <c r="B7" s="2">
        <v>190.18736564100001</v>
      </c>
      <c r="D7" s="7">
        <f t="shared" si="0"/>
        <v>2.2470813094361518E-2</v>
      </c>
    </row>
    <row r="8" spans="1:4" x14ac:dyDescent="0.25">
      <c r="A8" s="1" t="s">
        <v>8</v>
      </c>
      <c r="B8" s="2">
        <v>11.866708210000001</v>
      </c>
      <c r="D8" s="7">
        <f>+B8/SUM($B$5:$B$12)</f>
        <v>1.402062546760208E-3</v>
      </c>
    </row>
    <row r="9" spans="1:4" x14ac:dyDescent="0.25">
      <c r="A9" t="s">
        <v>9</v>
      </c>
      <c r="B9" s="2">
        <v>138.71992091799999</v>
      </c>
      <c r="D9" s="7">
        <f t="shared" ref="D9:D12" si="1">+B9/SUM($B$5:$B$12)</f>
        <v>1.6389886914449182E-2</v>
      </c>
    </row>
    <row r="10" spans="1:4" x14ac:dyDescent="0.25">
      <c r="A10" t="s">
        <v>10</v>
      </c>
      <c r="B10" s="2">
        <v>74.478011988999995</v>
      </c>
      <c r="D10" s="7">
        <f t="shared" si="1"/>
        <v>8.7996459775540933E-3</v>
      </c>
    </row>
    <row r="11" spans="1:4" x14ac:dyDescent="0.25">
      <c r="A11" t="s">
        <v>11</v>
      </c>
      <c r="B11" s="2">
        <v>9.1450538903999998</v>
      </c>
      <c r="D11" s="7">
        <f t="shared" si="1"/>
        <v>1.0804965725059797E-3</v>
      </c>
    </row>
    <row r="12" spans="1:4" x14ac:dyDescent="0.25">
      <c r="A12" t="s">
        <v>12</v>
      </c>
      <c r="B12" s="2">
        <v>24.476324141999999</v>
      </c>
      <c r="D12" s="7">
        <f t="shared" si="1"/>
        <v>2.8919003277540671E-3</v>
      </c>
    </row>
    <row r="28" spans="2:7" x14ac:dyDescent="0.25">
      <c r="B28" s="2"/>
      <c r="C28" s="2"/>
      <c r="D28" s="2"/>
      <c r="E28" s="3"/>
      <c r="F28" s="2"/>
      <c r="G28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2"/>
  <sheetViews>
    <sheetView topLeftCell="A2" zoomScaleNormal="100" workbookViewId="0">
      <selection activeCell="D24" sqref="D24"/>
    </sheetView>
  </sheetViews>
  <sheetFormatPr defaultRowHeight="15" x14ac:dyDescent="0.25"/>
  <cols>
    <col min="1" max="1" width="21.5703125" customWidth="1"/>
  </cols>
  <sheetData>
    <row r="4" spans="1:4" x14ac:dyDescent="0.25">
      <c r="B4" t="s">
        <v>3</v>
      </c>
    </row>
    <row r="5" spans="1:4" x14ac:dyDescent="0.25">
      <c r="A5" t="s">
        <v>5</v>
      </c>
      <c r="B5" s="2">
        <v>6147.0449016757066</v>
      </c>
      <c r="C5" s="6">
        <f>+B5/SUM(B5:B12)</f>
        <v>0.78450011027653621</v>
      </c>
    </row>
    <row r="6" spans="1:4" x14ac:dyDescent="0.25">
      <c r="A6" s="1" t="s">
        <v>6</v>
      </c>
      <c r="B6" s="2">
        <v>7.9845062557319997</v>
      </c>
      <c r="C6" s="6">
        <f>+SUM(B6:B12)/SUM(B5:B12)</f>
        <v>0.21549988972346371</v>
      </c>
      <c r="D6" s="7">
        <f t="shared" ref="D6:D7" si="0">+B6/SUM($B$5:$B$12)</f>
        <v>1.0190011848486579E-3</v>
      </c>
    </row>
    <row r="7" spans="1:4" x14ac:dyDescent="0.25">
      <c r="A7" s="1" t="s">
        <v>7</v>
      </c>
      <c r="B7" s="2">
        <v>0</v>
      </c>
      <c r="D7" s="7">
        <f t="shared" si="0"/>
        <v>0</v>
      </c>
    </row>
    <row r="8" spans="1:4" x14ac:dyDescent="0.25">
      <c r="A8" s="1" t="s">
        <v>8</v>
      </c>
      <c r="B8" s="2">
        <v>2.6226006695619999</v>
      </c>
      <c r="D8" s="7">
        <f>+B8/SUM($B$5:$B$12)</f>
        <v>3.3470237282988511E-4</v>
      </c>
    </row>
    <row r="9" spans="1:4" x14ac:dyDescent="0.25">
      <c r="A9" t="s">
        <v>9</v>
      </c>
      <c r="B9" s="2">
        <v>175.77115635600001</v>
      </c>
      <c r="D9" s="7">
        <f t="shared" ref="D9:D12" si="1">+B9/SUM($B$5:$B$12)</f>
        <v>2.2432322156476572E-2</v>
      </c>
    </row>
    <row r="10" spans="1:4" x14ac:dyDescent="0.25">
      <c r="A10" t="s">
        <v>10</v>
      </c>
      <c r="B10" s="2">
        <v>1466.822474847</v>
      </c>
      <c r="D10" s="7">
        <f t="shared" si="1"/>
        <v>0.18719928220467077</v>
      </c>
    </row>
    <row r="11" spans="1:4" x14ac:dyDescent="0.25">
      <c r="A11" t="s">
        <v>11</v>
      </c>
      <c r="B11" s="2">
        <v>5.7893310344</v>
      </c>
      <c r="D11" s="7">
        <f t="shared" si="1"/>
        <v>7.3884783787346033E-4</v>
      </c>
    </row>
    <row r="12" spans="1:4" x14ac:dyDescent="0.25">
      <c r="A12" t="s">
        <v>12</v>
      </c>
      <c r="B12" s="2">
        <v>29.585217295</v>
      </c>
      <c r="D12" s="7">
        <f t="shared" si="1"/>
        <v>3.775733966764382E-3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2"/>
  <sheetViews>
    <sheetView zoomScaleNormal="100" workbookViewId="0">
      <selection activeCell="C31" sqref="C31"/>
    </sheetView>
  </sheetViews>
  <sheetFormatPr defaultRowHeight="15" x14ac:dyDescent="0.25"/>
  <cols>
    <col min="1" max="1" width="31.28515625" customWidth="1"/>
  </cols>
  <sheetData>
    <row r="4" spans="1:4" x14ac:dyDescent="0.25">
      <c r="B4" t="s">
        <v>4</v>
      </c>
    </row>
    <row r="5" spans="1:4" x14ac:dyDescent="0.25">
      <c r="A5" t="s">
        <v>5</v>
      </c>
      <c r="B5" s="2">
        <v>1135.9505912350003</v>
      </c>
      <c r="C5" s="7">
        <f>+B5/SUM(B5:B12)</f>
        <v>0.73423419344164653</v>
      </c>
    </row>
    <row r="6" spans="1:4" x14ac:dyDescent="0.25">
      <c r="A6" s="1" t="s">
        <v>6</v>
      </c>
      <c r="B6" s="2">
        <v>149.46859938699998</v>
      </c>
      <c r="C6" s="7">
        <f>+SUM(B6:B12)/SUM(B5:B12)</f>
        <v>0.2657658065583533</v>
      </c>
      <c r="D6" s="7">
        <f t="shared" ref="D6:D7" si="0">+B6/SUM($B$5:$B$12)</f>
        <v>9.6610677755317079E-2</v>
      </c>
    </row>
    <row r="7" spans="1:4" x14ac:dyDescent="0.25">
      <c r="A7" s="1" t="s">
        <v>7</v>
      </c>
      <c r="B7" s="2">
        <v>70.327728081000004</v>
      </c>
      <c r="D7" s="7">
        <f t="shared" si="0"/>
        <v>4.5457102714297586E-2</v>
      </c>
    </row>
    <row r="8" spans="1:4" x14ac:dyDescent="0.25">
      <c r="A8" s="1" t="s">
        <v>8</v>
      </c>
      <c r="B8" s="2">
        <v>5.6015432360000004</v>
      </c>
      <c r="D8" s="7">
        <f>+B8/SUM($B$5:$B$12)</f>
        <v>3.6206192519707262E-3</v>
      </c>
    </row>
    <row r="9" spans="1:4" x14ac:dyDescent="0.25">
      <c r="A9" t="s">
        <v>9</v>
      </c>
      <c r="B9" s="2">
        <v>27.101117659000003</v>
      </c>
      <c r="D9" s="7">
        <f t="shared" ref="D9:D12" si="1">+B9/SUM($B$5:$B$12)</f>
        <v>1.7517106306612684E-2</v>
      </c>
    </row>
    <row r="10" spans="1:4" x14ac:dyDescent="0.25">
      <c r="A10" t="s">
        <v>10</v>
      </c>
      <c r="B10" s="2">
        <v>149.624012537</v>
      </c>
      <c r="D10" s="7">
        <f t="shared" si="1"/>
        <v>9.6711130758925651E-2</v>
      </c>
    </row>
    <row r="11" spans="1:4" x14ac:dyDescent="0.25">
      <c r="A11" t="s">
        <v>11</v>
      </c>
      <c r="B11" s="2">
        <v>1.1216520649400001</v>
      </c>
      <c r="D11" s="7">
        <f t="shared" si="1"/>
        <v>7.2499218326741908E-4</v>
      </c>
    </row>
    <row r="12" spans="1:4" x14ac:dyDescent="0.25">
      <c r="A12" t="s">
        <v>12</v>
      </c>
      <c r="B12" s="2">
        <v>7.9277328850000002</v>
      </c>
      <c r="D12" s="7">
        <f t="shared" si="1"/>
        <v>5.1241775879621951E-3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2"/>
  <sheetViews>
    <sheetView topLeftCell="A2" zoomScaleNormal="100" workbookViewId="0">
      <selection activeCell="C5" sqref="C5:D12"/>
    </sheetView>
  </sheetViews>
  <sheetFormatPr defaultRowHeight="15" x14ac:dyDescent="0.25"/>
  <cols>
    <col min="1" max="1" width="21.5703125" customWidth="1"/>
    <col min="2" max="2" width="9.140625" customWidth="1"/>
  </cols>
  <sheetData>
    <row r="4" spans="1:4" x14ac:dyDescent="0.25">
      <c r="B4" t="s">
        <v>0</v>
      </c>
    </row>
    <row r="5" spans="1:4" x14ac:dyDescent="0.25">
      <c r="A5" t="s">
        <v>5</v>
      </c>
      <c r="B5" s="2">
        <v>19504.993755490999</v>
      </c>
      <c r="C5" s="7">
        <f>+B5/SUM(B5:B12)</f>
        <v>0.7015721077460968</v>
      </c>
    </row>
    <row r="6" spans="1:4" x14ac:dyDescent="0.25">
      <c r="A6" s="1" t="s">
        <v>6</v>
      </c>
      <c r="B6" s="2">
        <v>7409.1581474639997</v>
      </c>
      <c r="C6" s="7">
        <f>+SUM(B6:B12)/SUM(B5:B12)</f>
        <v>0.29842789225390332</v>
      </c>
      <c r="D6" s="7">
        <f t="shared" ref="D6:D7" si="0">+B6/SUM($B$5:$B$12)</f>
        <v>0.2664988650240987</v>
      </c>
    </row>
    <row r="7" spans="1:4" x14ac:dyDescent="0.25">
      <c r="A7" s="1" t="s">
        <v>7</v>
      </c>
      <c r="B7" s="4">
        <v>0</v>
      </c>
      <c r="D7" s="7">
        <f t="shared" si="0"/>
        <v>0</v>
      </c>
    </row>
    <row r="8" spans="1:4" x14ac:dyDescent="0.25">
      <c r="A8" s="1" t="s">
        <v>8</v>
      </c>
      <c r="B8" s="4">
        <v>45.355668184000002</v>
      </c>
      <c r="D8" s="7">
        <f>+B8/SUM($B$5:$B$12)</f>
        <v>1.631391023497431E-3</v>
      </c>
    </row>
    <row r="9" spans="1:4" x14ac:dyDescent="0.25">
      <c r="A9" t="s">
        <v>9</v>
      </c>
      <c r="B9" s="4">
        <v>472.12229452500003</v>
      </c>
      <c r="D9" s="7">
        <f t="shared" ref="D9:D12" si="1">+B9/SUM($B$5:$B$12)</f>
        <v>1.6981693890088086E-2</v>
      </c>
    </row>
    <row r="10" spans="1:4" x14ac:dyDescent="0.25">
      <c r="A10" t="s">
        <v>10</v>
      </c>
      <c r="B10" s="4">
        <v>179.61269761</v>
      </c>
      <c r="D10" s="7">
        <f t="shared" si="1"/>
        <v>6.4604613782424632E-3</v>
      </c>
    </row>
    <row r="11" spans="1:4" x14ac:dyDescent="0.25">
      <c r="A11" t="s">
        <v>11</v>
      </c>
      <c r="B11" s="4">
        <v>82.842461825100003</v>
      </c>
      <c r="D11" s="7">
        <f t="shared" si="1"/>
        <v>2.9797477139488536E-3</v>
      </c>
    </row>
    <row r="12" spans="1:4" x14ac:dyDescent="0.25">
      <c r="A12" t="s">
        <v>12</v>
      </c>
      <c r="B12" s="4">
        <v>107.752505406</v>
      </c>
      <c r="D12" s="7">
        <f t="shared" si="1"/>
        <v>3.8757332240277418E-3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C15"/>
  <sheetViews>
    <sheetView tabSelected="1" zoomScaleNormal="100" workbookViewId="0">
      <selection activeCell="C31" sqref="C31"/>
    </sheetView>
  </sheetViews>
  <sheetFormatPr defaultRowHeight="15" x14ac:dyDescent="0.25"/>
  <cols>
    <col min="1" max="1" width="17.5703125" customWidth="1"/>
    <col min="2" max="2" width="44.140625" customWidth="1"/>
    <col min="3" max="3" width="13.7109375" bestFit="1" customWidth="1"/>
    <col min="4" max="4" width="3.140625" customWidth="1"/>
  </cols>
  <sheetData>
    <row r="4" spans="1:3" x14ac:dyDescent="0.25">
      <c r="B4" s="8">
        <v>2010</v>
      </c>
      <c r="C4" s="8" t="s">
        <v>13</v>
      </c>
    </row>
    <row r="5" spans="1:3" x14ac:dyDescent="0.25">
      <c r="B5" s="1" t="s">
        <v>14</v>
      </c>
      <c r="C5" s="9">
        <f>C6+VLOOKUP(C$4&amp;"_"&amp;"1 A 3 d i (i) Memo item - International maritime navigation",'[1]Data NFR sectors'!$A$6:$X$153,24,FALSE)+VLOOKUP(C$4&amp;"_"&amp;"1 A 3 a ii (ii) Memo item - Civil aviation (Domestic, Cruise)",'[1]Data NFR sectors'!$A$6:$X$153,24,FALSE)+VLOOKUP(C$4&amp;"_"&amp;"1 A 3 a i (ii) Memo item - International aviation (Cruise)",'[1]Data NFR sectors'!$A$6:$X$153,24,FALSE)</f>
        <v>2202.74955687894</v>
      </c>
    </row>
    <row r="6" spans="1:3" x14ac:dyDescent="0.25">
      <c r="A6" t="s">
        <v>17</v>
      </c>
      <c r="B6" s="1" t="s">
        <v>15</v>
      </c>
      <c r="C6" s="10">
        <f>VLOOKUP(C$4&amp;"_"&amp;$B6,'[1]Data Aggregated sectors'!$A$5:$X$25,24,FALSE)</f>
        <v>2043.683743887</v>
      </c>
    </row>
    <row r="7" spans="1:3" x14ac:dyDescent="0.25">
      <c r="A7" t="s">
        <v>18</v>
      </c>
      <c r="B7" s="1" t="s">
        <v>16</v>
      </c>
      <c r="C7" s="10">
        <f>VLOOKUP(C$4&amp;"_"&amp;$B7,'[1]Data Aggregated sectors'!$A$5:$X$25,24,FALSE)</f>
        <v>294.19408781499999</v>
      </c>
    </row>
    <row r="8" spans="1:3" x14ac:dyDescent="0.25">
      <c r="B8" t="s">
        <v>5</v>
      </c>
      <c r="C8" s="2">
        <f t="shared" ref="C8" si="0">C5-SUM(C9:C15)</f>
        <v>1709.8912287420001</v>
      </c>
    </row>
    <row r="9" spans="1:3" x14ac:dyDescent="0.25">
      <c r="A9" t="s">
        <v>19</v>
      </c>
      <c r="B9" s="1" t="s">
        <v>6</v>
      </c>
      <c r="C9" s="2">
        <f t="shared" ref="C9" si="1">C7-C10</f>
        <v>161.73143594699999</v>
      </c>
    </row>
    <row r="10" spans="1:3" x14ac:dyDescent="0.25">
      <c r="A10" t="s">
        <v>20</v>
      </c>
      <c r="B10" s="1" t="s">
        <v>7</v>
      </c>
      <c r="C10" s="9">
        <f>VLOOKUP(C$4&amp;"_"&amp;"1 A 3 b v   Road transport: Gasoline evaporation",'[1]Data NFR sectors'!$A$6:$X$153,24,FALSE)+VLOOKUP(C$4&amp;"_"&amp;"1 A 3 b vi  Road transport: Automobile tyre and brake wear",'[1]Data NFR sectors'!$A$6:$X$153,24,FALSE)+VLOOKUP(C$4&amp;"_"&amp;"1 A 3 b vii Road transport: Automobile road abrasion",'[1]Data NFR sectors'!$A$6:$X$153,24,FALSE)</f>
        <v>132.46265186799999</v>
      </c>
    </row>
    <row r="11" spans="1:3" x14ac:dyDescent="0.25">
      <c r="B11" s="1" t="s">
        <v>8</v>
      </c>
      <c r="C11" s="9">
        <f>VLOOKUP(C$4&amp;"_"&amp;"1 A 3 c  Railways",'[1]Data NFR sectors'!$A$6:$X$153,24,FALSE)</f>
        <v>9.0302443750000005</v>
      </c>
    </row>
    <row r="12" spans="1:3" x14ac:dyDescent="0.25">
      <c r="B12" t="s">
        <v>9</v>
      </c>
      <c r="C12" s="9">
        <f>VLOOKUP(C$4&amp;"_"&amp;"1 A 3 d ii National navigation (Shipping)",'[1]Data NFR sectors'!$A$6:$X$153,24,FALSE)+VLOOKUP(C$4&amp;"_"&amp;"1 A 4 c iii Agriculture/Forestry/Fishing: National fishing",'[1]Data NFR sectors'!$A$6:$X$153,24,FALSE)</f>
        <v>27.648913944999997</v>
      </c>
    </row>
    <row r="13" spans="1:3" x14ac:dyDescent="0.25">
      <c r="B13" t="s">
        <v>10</v>
      </c>
      <c r="C13" s="9">
        <f>VLOOKUP(C$4&amp;"_"&amp;"1 A 3 d i (i) Memo item - International maritime navigation",'[1]Data NFR sectors'!$A$6:$X$153,24,FALSE)+VLOOKUP(C$4&amp;"_"&amp;"1 A 3 d i (ii) International inland waterways",'[1]Data NFR sectors'!$A$6:$X$153,24,FALSE)</f>
        <v>151.762267165</v>
      </c>
    </row>
    <row r="14" spans="1:3" x14ac:dyDescent="0.25">
      <c r="B14" t="s">
        <v>11</v>
      </c>
      <c r="C14" s="9">
        <f>VLOOKUP(C$4&amp;"_"&amp;"1 A 3 a ii (i) Civil aviation (Domestic, LTO)",'[1]Data NFR sectors'!$A$6:$X$153,24,FALSE)+VLOOKUP(C$4&amp;"_"&amp;"1 A 3 a ii (ii) Memo item - Civil aviation (Domestic, Cruise)",'[1]Data NFR sectors'!$A$6:$X$153,24,FALSE)</f>
        <v>1.2857115029399999</v>
      </c>
    </row>
    <row r="15" spans="1:3" x14ac:dyDescent="0.25">
      <c r="B15" t="s">
        <v>12</v>
      </c>
      <c r="C15" s="9">
        <f>VLOOKUP(C$4&amp;"_"&amp;"1 A 3 a i (i) International aviation (LTO)",'[1]Data NFR sectors'!$A$6:$X$153,24,FALSE)+VLOOKUP(C$4&amp;"_"&amp;"1 A 3 a i (ii) Memo item - International aviation (Cruise)",'[1]Data NFR sectors'!$A$6:$X$153,24,FALSE)</f>
        <v>8.9371033339999997</v>
      </c>
    </row>
  </sheetData>
  <pageMargins left="0.7" right="0.7" top="0.75" bottom="0.75" header="0.3" footer="0.3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NOx</vt:lpstr>
      <vt:lpstr>NMVOC</vt:lpstr>
      <vt:lpstr>SOx</vt:lpstr>
      <vt:lpstr>PM2.5</vt:lpstr>
      <vt:lpstr>CO</vt:lpstr>
      <vt:lpstr>PM10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eeauser</dc:creator>
  <cp:lastModifiedBy>Alfredo Sanchez Vicente</cp:lastModifiedBy>
  <dcterms:created xsi:type="dcterms:W3CDTF">2011-09-29T17:15:46Z</dcterms:created>
  <dcterms:modified xsi:type="dcterms:W3CDTF">2012-09-27T10:12:20Z</dcterms:modified>
</cp:coreProperties>
</file>