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Table1 share electricity by fu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'[4]NewCronos'!$609:$652</definedName>
    <definedName name="population">'[5]New Cronos Data'!$A$244:$N$275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<sst xmlns="http://schemas.openxmlformats.org/spreadsheetml/2006/main" count="81" uniqueCount="49">
  <si>
    <t>Table 1: Share of electricity production by fuel type in 2008</t>
  </si>
  <si>
    <t>Coal and lignite                 (%)</t>
  </si>
  <si>
    <t>Oil                           (%)</t>
  </si>
  <si>
    <t>Natural and derived gas             (%)</t>
  </si>
  <si>
    <t>Nuclear                     (%)</t>
  </si>
  <si>
    <t>Renewables                    (%)</t>
  </si>
  <si>
    <t>Other fuels   *                 (%)</t>
  </si>
  <si>
    <t>Total gross electricity production (TWh)</t>
  </si>
  <si>
    <t>EEA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</si>
  <si>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</si>
  <si>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</si>
  <si>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</si>
  <si>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</si>
  <si>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</si>
  <si>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</si>
  <si>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</si>
  <si>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</si>
  <si>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</si>
  <si>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</si>
  <si>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</si>
  <si>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</si>
  <si>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</si>
  <si>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</si>
  <si>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</si>
  <si>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</si>
  <si>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</si>
  <si>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</si>
  <si>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</si>
  <si>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</si>
  <si>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</si>
  <si>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</si>
  <si>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</si>
  <si>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</si>
  <si>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</si>
  <si>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</si>
  <si>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</si>
  <si>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</si>
  <si>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Turkey</t>
  </si>
  <si>
    <t>Norway</t>
  </si>
  <si>
    <t>Switzerland</t>
  </si>
  <si>
    <t>Other fuels: include also pumping</t>
  </si>
  <si>
    <t>ABSOLUTE 2008</t>
  </si>
  <si>
    <t>Coal and lignite</t>
  </si>
  <si>
    <t>Oil</t>
  </si>
  <si>
    <t>Natural and derived gas</t>
  </si>
  <si>
    <t>Nuclear</t>
  </si>
  <si>
    <t>Renewables</t>
  </si>
  <si>
    <t>Other fuels (incl pumping)</t>
  </si>
  <si>
    <t>United Kingdom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</si>
</sst>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right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/>
    </xf>
    <xf numFmtId="164" fontId="19" fillId="33" borderId="13" xfId="57" applyNumberFormat="1" applyFont="1" applyFill="1" applyBorder="1" applyAlignment="1">
      <alignment horizontal="center"/>
    </xf>
    <xf numFmtId="165" fontId="19" fillId="33" borderId="13" xfId="0" applyNumberFormat="1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left"/>
    </xf>
    <xf numFmtId="165" fontId="19" fillId="33" borderId="11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 horizontal="left"/>
    </xf>
    <xf numFmtId="165" fontId="19" fillId="33" borderId="12" xfId="0" applyNumberFormat="1" applyFont="1" applyFill="1" applyBorder="1" applyAlignment="1">
      <alignment horizontal="center" vertical="center"/>
    </xf>
    <xf numFmtId="165" fontId="19" fillId="33" borderId="11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left" vertical="top" wrapText="1"/>
    </xf>
    <xf numFmtId="164" fontId="19" fillId="33" borderId="14" xfId="0" applyNumberFormat="1" applyFont="1" applyFill="1" applyBorder="1" applyAlignment="1">
      <alignment horizontal="center"/>
    </xf>
    <xf numFmtId="165" fontId="19" fillId="33" borderId="1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14" xfId="0" applyFont="1" applyFill="1" applyBorder="1" applyAlignment="1">
      <alignment horizontal="left" vertical="top" wrapText="1"/>
    </xf>
    <xf numFmtId="164" fontId="19" fillId="0" borderId="14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7_2010_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Eurostat data"/>
      <sheetName val="IEA data"/>
      <sheetName val="Fig 1  Prod by fuel"/>
      <sheetName val="Fig 2 share electricity by fuel"/>
      <sheetName val="Table1 share electricity by fue"/>
    </sheetNames>
    <sheetDataSet>
      <sheetData sheetId="1">
        <row r="55">
          <cell r="T55">
            <v>1757</v>
          </cell>
        </row>
        <row r="56">
          <cell r="T56">
            <v>3277</v>
          </cell>
        </row>
        <row r="57">
          <cell r="T57">
            <v>2376</v>
          </cell>
        </row>
        <row r="58">
          <cell r="T58">
            <v>26</v>
          </cell>
        </row>
        <row r="59">
          <cell r="T59">
            <v>26963</v>
          </cell>
        </row>
        <row r="60">
          <cell r="T60">
            <v>28</v>
          </cell>
        </row>
        <row r="61">
          <cell r="T61">
            <v>1300</v>
          </cell>
        </row>
        <row r="62">
          <cell r="T62">
            <v>4149</v>
          </cell>
        </row>
        <row r="63">
          <cell r="T63">
            <v>26112</v>
          </cell>
        </row>
        <row r="64">
          <cell r="T64">
            <v>68838</v>
          </cell>
        </row>
        <row r="65">
          <cell r="T65">
            <v>47227</v>
          </cell>
        </row>
        <row r="67">
          <cell r="T67">
            <v>3109</v>
          </cell>
        </row>
        <row r="68">
          <cell r="T68">
            <v>988</v>
          </cell>
        </row>
        <row r="69">
          <cell r="T69">
            <v>965</v>
          </cell>
        </row>
        <row r="70">
          <cell r="T70">
            <v>213</v>
          </cell>
        </row>
        <row r="72">
          <cell r="T72">
            <v>102</v>
          </cell>
        </row>
        <row r="73">
          <cell r="T73">
            <v>40678</v>
          </cell>
        </row>
        <row r="74">
          <cell r="T74">
            <v>2747</v>
          </cell>
        </row>
        <row r="75">
          <cell r="T75">
            <v>7296</v>
          </cell>
        </row>
        <row r="76">
          <cell r="T76">
            <v>17195</v>
          </cell>
        </row>
        <row r="77">
          <cell r="T77">
            <v>4018</v>
          </cell>
        </row>
        <row r="78">
          <cell r="T78">
            <v>4241</v>
          </cell>
        </row>
        <row r="79">
          <cell r="T79">
            <v>17112</v>
          </cell>
        </row>
        <row r="80">
          <cell r="T80">
            <v>69211</v>
          </cell>
        </row>
        <row r="81">
          <cell r="T81">
            <v>9257</v>
          </cell>
        </row>
        <row r="82">
          <cell r="T82">
            <v>33270</v>
          </cell>
        </row>
        <row r="84">
          <cell r="T84">
            <v>140522</v>
          </cell>
        </row>
        <row r="85">
          <cell r="T85">
            <v>37935</v>
          </cell>
        </row>
        <row r="106">
          <cell r="T106">
            <v>5520</v>
          </cell>
        </row>
        <row r="114">
          <cell r="T114">
            <v>2</v>
          </cell>
        </row>
        <row r="116">
          <cell r="T116">
            <v>192</v>
          </cell>
        </row>
        <row r="123">
          <cell r="T123">
            <v>162</v>
          </cell>
        </row>
        <row r="137">
          <cell r="T137">
            <v>45568</v>
          </cell>
        </row>
        <row r="138">
          <cell r="T138">
            <v>15765</v>
          </cell>
        </row>
        <row r="139">
          <cell r="T139">
            <v>26551</v>
          </cell>
        </row>
        <row r="141">
          <cell r="T141">
            <v>148495</v>
          </cell>
        </row>
        <row r="145">
          <cell r="T145">
            <v>58973</v>
          </cell>
        </row>
        <row r="146">
          <cell r="T146">
            <v>439468</v>
          </cell>
        </row>
        <row r="147">
          <cell r="T147">
            <v>0</v>
          </cell>
        </row>
        <row r="150">
          <cell r="T150">
            <v>9894</v>
          </cell>
        </row>
        <row r="152">
          <cell r="T152">
            <v>14818</v>
          </cell>
        </row>
        <row r="154">
          <cell r="T154">
            <v>4169</v>
          </cell>
        </row>
        <row r="158">
          <cell r="T158">
            <v>11226</v>
          </cell>
        </row>
        <row r="159">
          <cell r="T159">
            <v>6273</v>
          </cell>
        </row>
        <row r="160">
          <cell r="T160">
            <v>16703</v>
          </cell>
        </row>
        <row r="161">
          <cell r="T161">
            <v>22958</v>
          </cell>
        </row>
        <row r="162">
          <cell r="T162">
            <v>63889</v>
          </cell>
        </row>
        <row r="163">
          <cell r="T163">
            <v>52486</v>
          </cell>
        </row>
        <row r="167">
          <cell r="T167">
            <v>27700</v>
          </cell>
        </row>
        <row r="178">
          <cell r="T178">
            <v>637</v>
          </cell>
        </row>
        <row r="179">
          <cell r="T179">
            <v>122</v>
          </cell>
        </row>
        <row r="180">
          <cell r="T180">
            <v>245</v>
          </cell>
        </row>
        <row r="181">
          <cell r="T181">
            <v>6928</v>
          </cell>
        </row>
        <row r="182">
          <cell r="T182">
            <v>40574</v>
          </cell>
        </row>
        <row r="183">
          <cell r="T183">
            <v>133</v>
          </cell>
        </row>
        <row r="184">
          <cell r="T184">
            <v>2410</v>
          </cell>
        </row>
        <row r="185">
          <cell r="T185">
            <v>2242</v>
          </cell>
        </row>
        <row r="186">
          <cell r="T186">
            <v>32203</v>
          </cell>
        </row>
        <row r="187">
          <cell r="T187">
            <v>5689</v>
          </cell>
        </row>
        <row r="188">
          <cell r="T188">
            <v>4861</v>
          </cell>
        </row>
        <row r="189">
          <cell r="T189">
            <v>0</v>
          </cell>
        </row>
        <row r="190">
          <cell r="T190">
            <v>59</v>
          </cell>
        </row>
        <row r="191">
          <cell r="T191">
            <v>131</v>
          </cell>
        </row>
        <row r="192">
          <cell r="T192">
            <v>61</v>
          </cell>
        </row>
        <row r="193">
          <cell r="T193">
            <v>205</v>
          </cell>
        </row>
        <row r="194">
          <cell r="T194">
            <v>0</v>
          </cell>
        </row>
        <row r="195">
          <cell r="T195">
            <v>4260</v>
          </cell>
        </row>
        <row r="196">
          <cell r="T196">
            <v>2014</v>
          </cell>
        </row>
        <row r="197">
          <cell r="T197">
            <v>837</v>
          </cell>
        </row>
        <row r="198">
          <cell r="T198">
            <v>5757</v>
          </cell>
        </row>
        <row r="199">
          <cell r="T199">
            <v>4</v>
          </cell>
        </row>
        <row r="201">
          <cell r="T201">
            <v>7</v>
          </cell>
        </row>
        <row r="202">
          <cell r="T202">
            <v>261</v>
          </cell>
        </row>
        <row r="203">
          <cell r="T203">
            <v>1996</v>
          </cell>
        </row>
        <row r="204">
          <cell r="T204">
            <v>7097</v>
          </cell>
        </row>
        <row r="205">
          <cell r="T205">
            <v>847</v>
          </cell>
        </row>
        <row r="207">
          <cell r="T207">
            <v>917</v>
          </cell>
        </row>
        <row r="208">
          <cell r="T208">
            <v>19</v>
          </cell>
        </row>
        <row r="219">
          <cell r="T219">
            <v>5547</v>
          </cell>
        </row>
        <row r="220">
          <cell r="T220">
            <v>6051</v>
          </cell>
        </row>
        <row r="221">
          <cell r="T221">
            <v>5794</v>
          </cell>
        </row>
        <row r="222">
          <cell r="T222">
            <v>17458</v>
          </cell>
        </row>
        <row r="223">
          <cell r="T223">
            <v>124617</v>
          </cell>
        </row>
        <row r="224">
          <cell r="T224">
            <v>0</v>
          </cell>
        </row>
        <row r="225">
          <cell r="T225">
            <v>5228</v>
          </cell>
        </row>
        <row r="226">
          <cell r="T226">
            <v>0</v>
          </cell>
        </row>
        <row r="227">
          <cell r="T227">
            <v>48714</v>
          </cell>
        </row>
        <row r="228">
          <cell r="T228">
            <v>24447</v>
          </cell>
        </row>
        <row r="229">
          <cell r="T229">
            <v>43073</v>
          </cell>
        </row>
        <row r="231">
          <cell r="T231">
            <v>2</v>
          </cell>
        </row>
        <row r="232">
          <cell r="T232">
            <v>0</v>
          </cell>
        </row>
        <row r="234">
          <cell r="T234">
            <v>571</v>
          </cell>
        </row>
        <row r="235">
          <cell r="T235">
            <v>0</v>
          </cell>
        </row>
        <row r="236">
          <cell r="T236">
            <v>23469</v>
          </cell>
        </row>
        <row r="237">
          <cell r="T237">
            <v>5524</v>
          </cell>
        </row>
        <row r="238">
          <cell r="T238">
            <v>83914</v>
          </cell>
        </row>
        <row r="239">
          <cell r="T239">
            <v>11196</v>
          </cell>
        </row>
        <row r="240">
          <cell r="T240">
            <v>113</v>
          </cell>
        </row>
        <row r="241">
          <cell r="T241">
            <v>517</v>
          </cell>
        </row>
        <row r="242">
          <cell r="T242">
            <v>2458</v>
          </cell>
        </row>
        <row r="243">
          <cell r="T243">
            <v>8512</v>
          </cell>
        </row>
        <row r="244">
          <cell r="T244">
            <v>514</v>
          </cell>
        </row>
        <row r="245">
          <cell r="T245">
            <v>125316</v>
          </cell>
        </row>
        <row r="246">
          <cell r="T246">
            <v>14517</v>
          </cell>
        </row>
        <row r="248">
          <cell r="T248">
            <v>65</v>
          </cell>
        </row>
        <row r="249">
          <cell r="T249">
            <v>0</v>
          </cell>
        </row>
        <row r="261">
          <cell r="T261">
            <v>17130</v>
          </cell>
        </row>
        <row r="262">
          <cell r="T262">
            <v>42983</v>
          </cell>
        </row>
        <row r="264">
          <cell r="T264">
            <v>150771.79238318244</v>
          </cell>
        </row>
        <row r="265">
          <cell r="T265">
            <v>9645</v>
          </cell>
        </row>
        <row r="266">
          <cell r="T266">
            <v>2790</v>
          </cell>
        </row>
        <row r="267">
          <cell r="T267">
            <v>33356</v>
          </cell>
        </row>
        <row r="268">
          <cell r="T268">
            <v>0</v>
          </cell>
        </row>
        <row r="269">
          <cell r="T269">
            <v>0</v>
          </cell>
        </row>
        <row r="270">
          <cell r="T270">
            <v>0</v>
          </cell>
        </row>
        <row r="272">
          <cell r="T272">
            <v>0</v>
          </cell>
        </row>
        <row r="273">
          <cell r="T273">
            <v>1</v>
          </cell>
        </row>
        <row r="275">
          <cell r="T275">
            <v>6515</v>
          </cell>
        </row>
        <row r="278">
          <cell r="T278">
            <v>0</v>
          </cell>
        </row>
        <row r="279">
          <cell r="T279">
            <v>57262</v>
          </cell>
        </row>
        <row r="281">
          <cell r="T281">
            <v>25710</v>
          </cell>
        </row>
        <row r="282">
          <cell r="T282">
            <v>4806</v>
          </cell>
        </row>
        <row r="283">
          <cell r="T283">
            <v>2214</v>
          </cell>
        </row>
        <row r="284">
          <cell r="T284">
            <v>5200</v>
          </cell>
        </row>
        <row r="287">
          <cell r="T287">
            <v>41858</v>
          </cell>
        </row>
        <row r="316">
          <cell r="T316">
            <v>406</v>
          </cell>
        </row>
        <row r="317">
          <cell r="T317">
            <v>277</v>
          </cell>
        </row>
        <row r="318">
          <cell r="T318">
            <v>131</v>
          </cell>
        </row>
        <row r="319">
          <cell r="T319">
            <v>1131</v>
          </cell>
        </row>
        <row r="320">
          <cell r="T320">
            <v>8604</v>
          </cell>
        </row>
        <row r="321">
          <cell r="T321">
            <v>37</v>
          </cell>
        </row>
        <row r="322">
          <cell r="T322">
            <v>1731</v>
          </cell>
        </row>
        <row r="323">
          <cell r="T323">
            <v>9990</v>
          </cell>
        </row>
        <row r="324">
          <cell r="T324">
            <v>18002</v>
          </cell>
        </row>
        <row r="325">
          <cell r="T325">
            <v>5892</v>
          </cell>
        </row>
        <row r="326">
          <cell r="T326">
            <v>31459</v>
          </cell>
        </row>
        <row r="327">
          <cell r="T327">
            <v>5064</v>
          </cell>
        </row>
        <row r="328">
          <cell r="T328">
            <v>2</v>
          </cell>
        </row>
        <row r="329">
          <cell r="T329">
            <v>566</v>
          </cell>
        </row>
        <row r="330">
          <cell r="T330">
            <v>0</v>
          </cell>
        </row>
        <row r="331">
          <cell r="T331">
            <v>355</v>
          </cell>
        </row>
        <row r="332">
          <cell r="T332">
            <v>2276</v>
          </cell>
        </row>
        <row r="333">
          <cell r="T333">
            <v>2065</v>
          </cell>
        </row>
        <row r="334">
          <cell r="T334">
            <v>1243</v>
          </cell>
        </row>
        <row r="335">
          <cell r="T335">
            <v>2323</v>
          </cell>
        </row>
        <row r="336">
          <cell r="T336">
            <v>4148</v>
          </cell>
        </row>
        <row r="337">
          <cell r="T337">
            <v>700</v>
          </cell>
        </row>
        <row r="338">
          <cell r="T338">
            <v>16</v>
          </cell>
        </row>
        <row r="339">
          <cell r="T339">
            <v>681</v>
          </cell>
        </row>
        <row r="340">
          <cell r="T340">
            <v>425</v>
          </cell>
        </row>
        <row r="341">
          <cell r="T341">
            <v>873</v>
          </cell>
        </row>
        <row r="342">
          <cell r="T342">
            <v>6101</v>
          </cell>
        </row>
        <row r="343">
          <cell r="T343">
            <v>7519</v>
          </cell>
        </row>
        <row r="345">
          <cell r="T345">
            <v>16</v>
          </cell>
        </row>
        <row r="346">
          <cell r="T346">
            <v>144</v>
          </cell>
        </row>
        <row r="357">
          <cell r="T357">
            <v>24648</v>
          </cell>
        </row>
        <row r="358">
          <cell r="T358">
            <v>2360</v>
          </cell>
        </row>
        <row r="359">
          <cell r="T359">
            <v>2919</v>
          </cell>
        </row>
        <row r="360">
          <cell r="T360">
            <v>6928</v>
          </cell>
        </row>
        <row r="361">
          <cell r="T361">
            <v>75921</v>
          </cell>
        </row>
        <row r="362">
          <cell r="T362">
            <v>702</v>
          </cell>
        </row>
        <row r="363">
          <cell r="T363">
            <v>16066</v>
          </cell>
        </row>
        <row r="364">
          <cell r="T364">
            <v>13797</v>
          </cell>
        </row>
        <row r="365">
          <cell r="T365">
            <v>121561</v>
          </cell>
        </row>
        <row r="366">
          <cell r="T366">
            <v>21915</v>
          </cell>
        </row>
        <row r="367">
          <cell r="T367">
            <v>172697</v>
          </cell>
        </row>
        <row r="369">
          <cell r="T369">
            <v>2057</v>
          </cell>
        </row>
        <row r="370">
          <cell r="T370">
            <v>2025</v>
          </cell>
        </row>
        <row r="371">
          <cell r="T371">
            <v>2402</v>
          </cell>
        </row>
        <row r="372">
          <cell r="T372">
            <v>15176</v>
          </cell>
        </row>
        <row r="374">
          <cell r="T374">
            <v>63425</v>
          </cell>
        </row>
        <row r="375">
          <cell r="T375">
            <v>11204</v>
          </cell>
        </row>
        <row r="376">
          <cell r="T376">
            <v>3166</v>
          </cell>
        </row>
        <row r="377">
          <cell r="T377">
            <v>15199</v>
          </cell>
        </row>
        <row r="378">
          <cell r="T378">
            <v>9924</v>
          </cell>
        </row>
        <row r="379">
          <cell r="T379">
            <v>476</v>
          </cell>
        </row>
        <row r="380">
          <cell r="T380">
            <v>1607</v>
          </cell>
        </row>
        <row r="381">
          <cell r="T381">
            <v>11247</v>
          </cell>
        </row>
        <row r="382">
          <cell r="T382">
            <v>603</v>
          </cell>
        </row>
        <row r="383">
          <cell r="T383">
            <v>176748</v>
          </cell>
        </row>
        <row r="384">
          <cell r="T384">
            <v>98685</v>
          </cell>
        </row>
        <row r="386">
          <cell r="T386">
            <v>432</v>
          </cell>
        </row>
        <row r="387">
          <cell r="T387">
            <v>754</v>
          </cell>
        </row>
        <row r="398">
          <cell r="T398">
            <v>1688</v>
          </cell>
        </row>
        <row r="399">
          <cell r="T399">
            <v>39</v>
          </cell>
        </row>
        <row r="400">
          <cell r="T400">
            <v>1045</v>
          </cell>
        </row>
        <row r="402">
          <cell r="T402">
            <v>9470</v>
          </cell>
        </row>
        <row r="406">
          <cell r="T406">
            <v>1259</v>
          </cell>
        </row>
        <row r="407">
          <cell r="T407">
            <v>3853</v>
          </cell>
        </row>
        <row r="408">
          <cell r="T408">
            <v>5518</v>
          </cell>
        </row>
        <row r="412">
          <cell r="T412">
            <v>0</v>
          </cell>
        </row>
        <row r="413">
          <cell r="T413">
            <v>119</v>
          </cell>
        </row>
        <row r="415">
          <cell r="T415">
            <v>3328</v>
          </cell>
        </row>
        <row r="416">
          <cell r="T416">
            <v>1374</v>
          </cell>
        </row>
        <row r="417">
          <cell r="T417">
            <v>2193</v>
          </cell>
        </row>
        <row r="418">
          <cell r="T418">
            <v>0</v>
          </cell>
        </row>
        <row r="419">
          <cell r="T419">
            <v>59</v>
          </cell>
        </row>
        <row r="421">
          <cell r="T421">
            <v>477</v>
          </cell>
        </row>
        <row r="422">
          <cell r="T422">
            <v>598</v>
          </cell>
        </row>
        <row r="423">
          <cell r="T423">
            <v>1105</v>
          </cell>
        </row>
        <row r="424">
          <cell r="T424">
            <v>1383</v>
          </cell>
        </row>
        <row r="425">
          <cell r="T425">
            <v>1341</v>
          </cell>
        </row>
        <row r="427">
          <cell r="T427">
            <v>94</v>
          </cell>
        </row>
        <row r="439">
          <cell r="T439">
            <v>3987</v>
          </cell>
        </row>
        <row r="440">
          <cell r="T440">
            <v>0</v>
          </cell>
        </row>
        <row r="441">
          <cell r="T441">
            <v>1457</v>
          </cell>
        </row>
        <row r="442">
          <cell r="T442">
            <v>3917</v>
          </cell>
        </row>
        <row r="443">
          <cell r="T443">
            <v>28862</v>
          </cell>
        </row>
        <row r="444">
          <cell r="T444">
            <v>36</v>
          </cell>
        </row>
        <row r="445">
          <cell r="T445">
            <v>160</v>
          </cell>
        </row>
        <row r="446">
          <cell r="T446">
            <v>191</v>
          </cell>
        </row>
        <row r="447">
          <cell r="T447">
            <v>4036</v>
          </cell>
        </row>
        <row r="448">
          <cell r="T448">
            <v>5889</v>
          </cell>
        </row>
        <row r="449">
          <cell r="T449">
            <v>7522</v>
          </cell>
        </row>
        <row r="450">
          <cell r="T450">
            <v>12</v>
          </cell>
        </row>
        <row r="451">
          <cell r="T451">
            <v>45</v>
          </cell>
        </row>
        <row r="452">
          <cell r="T452">
            <v>69</v>
          </cell>
        </row>
        <row r="453">
          <cell r="T453">
            <v>109</v>
          </cell>
        </row>
        <row r="454">
          <cell r="T454">
            <v>2048</v>
          </cell>
        </row>
        <row r="456">
          <cell r="T456">
            <v>6642</v>
          </cell>
        </row>
        <row r="457">
          <cell r="T457">
            <v>4628</v>
          </cell>
        </row>
        <row r="458">
          <cell r="T458">
            <v>3459</v>
          </cell>
        </row>
        <row r="459">
          <cell r="T459">
            <v>2133</v>
          </cell>
        </row>
        <row r="460">
          <cell r="T460">
            <v>24</v>
          </cell>
        </row>
        <row r="461">
          <cell r="T461">
            <v>288</v>
          </cell>
        </row>
        <row r="462">
          <cell r="T462">
            <v>530</v>
          </cell>
        </row>
        <row r="463">
          <cell r="T463">
            <v>10575</v>
          </cell>
        </row>
        <row r="464">
          <cell r="T464">
            <v>11183</v>
          </cell>
        </row>
        <row r="465">
          <cell r="T465">
            <v>10053</v>
          </cell>
        </row>
        <row r="466">
          <cell r="T466">
            <v>142</v>
          </cell>
        </row>
        <row r="468">
          <cell r="T468">
            <v>443</v>
          </cell>
        </row>
        <row r="469">
          <cell r="T469">
            <v>2154</v>
          </cell>
        </row>
        <row r="480">
          <cell r="T480">
            <v>650</v>
          </cell>
        </row>
        <row r="481">
          <cell r="T481">
            <v>16</v>
          </cell>
        </row>
        <row r="482">
          <cell r="T482">
            <v>4</v>
          </cell>
        </row>
        <row r="483">
          <cell r="T483">
            <v>0</v>
          </cell>
        </row>
        <row r="484">
          <cell r="T484">
            <v>22936.207616817555</v>
          </cell>
        </row>
        <row r="485">
          <cell r="T485">
            <v>0</v>
          </cell>
        </row>
        <row r="486">
          <cell r="T486">
            <v>0</v>
          </cell>
        </row>
        <row r="487">
          <cell r="T487">
            <v>19</v>
          </cell>
        </row>
        <row r="488">
          <cell r="T488">
            <v>308</v>
          </cell>
        </row>
        <row r="489">
          <cell r="T489">
            <v>2</v>
          </cell>
        </row>
        <row r="490">
          <cell r="T490">
            <v>1059</v>
          </cell>
        </row>
        <row r="491">
          <cell r="T491">
            <v>0</v>
          </cell>
        </row>
        <row r="492">
          <cell r="T492">
            <v>0</v>
          </cell>
        </row>
        <row r="493">
          <cell r="T493">
            <v>238</v>
          </cell>
        </row>
        <row r="494">
          <cell r="T494">
            <v>0</v>
          </cell>
        </row>
        <row r="495">
          <cell r="T495">
            <v>4</v>
          </cell>
        </row>
        <row r="496">
          <cell r="T496">
            <v>0</v>
          </cell>
        </row>
        <row r="497">
          <cell r="T497">
            <v>147</v>
          </cell>
        </row>
        <row r="498">
          <cell r="T498">
            <v>406</v>
          </cell>
        </row>
        <row r="499">
          <cell r="T499">
            <v>276</v>
          </cell>
        </row>
        <row r="500">
          <cell r="T500">
            <v>10</v>
          </cell>
        </row>
        <row r="501">
          <cell r="T501">
            <v>0</v>
          </cell>
        </row>
        <row r="502">
          <cell r="T502">
            <v>4</v>
          </cell>
        </row>
        <row r="503">
          <cell r="T503">
            <v>44</v>
          </cell>
        </row>
        <row r="504">
          <cell r="T504">
            <v>544</v>
          </cell>
        </row>
        <row r="505">
          <cell r="T505">
            <v>658</v>
          </cell>
        </row>
        <row r="506">
          <cell r="T506">
            <v>908</v>
          </cell>
        </row>
        <row r="507">
          <cell r="T507">
            <v>77</v>
          </cell>
        </row>
        <row r="509">
          <cell r="T509">
            <v>180</v>
          </cell>
        </row>
        <row r="510">
          <cell r="T510">
            <v>244</v>
          </cell>
        </row>
        <row r="521">
          <cell r="T521">
            <v>41</v>
          </cell>
        </row>
        <row r="523">
          <cell r="T523">
            <v>13</v>
          </cell>
        </row>
        <row r="524">
          <cell r="T524">
            <v>3</v>
          </cell>
        </row>
        <row r="525">
          <cell r="T525">
            <v>4420</v>
          </cell>
        </row>
        <row r="528">
          <cell r="T528">
            <v>5</v>
          </cell>
        </row>
        <row r="529">
          <cell r="T529">
            <v>2562</v>
          </cell>
        </row>
        <row r="530">
          <cell r="T530">
            <v>41</v>
          </cell>
        </row>
        <row r="531">
          <cell r="T531">
            <v>193</v>
          </cell>
        </row>
        <row r="532">
          <cell r="T532">
            <v>3</v>
          </cell>
        </row>
        <row r="535">
          <cell r="T535">
            <v>20</v>
          </cell>
        </row>
        <row r="536">
          <cell r="T536">
            <v>1</v>
          </cell>
        </row>
        <row r="538">
          <cell r="T538">
            <v>38</v>
          </cell>
        </row>
        <row r="539">
          <cell r="T539">
            <v>28</v>
          </cell>
        </row>
        <row r="541">
          <cell r="T541">
            <v>38</v>
          </cell>
        </row>
        <row r="543">
          <cell r="T543">
            <v>1</v>
          </cell>
        </row>
        <row r="545">
          <cell r="T545">
            <v>4</v>
          </cell>
        </row>
        <row r="546">
          <cell r="T546">
            <v>4</v>
          </cell>
        </row>
        <row r="547">
          <cell r="T547">
            <v>17</v>
          </cell>
        </row>
        <row r="550">
          <cell r="T550">
            <v>0</v>
          </cell>
        </row>
        <row r="551">
          <cell r="T551">
            <v>34</v>
          </cell>
        </row>
        <row r="568">
          <cell r="T568">
            <v>410</v>
          </cell>
        </row>
        <row r="569">
          <cell r="T569">
            <v>2824</v>
          </cell>
        </row>
        <row r="570">
          <cell r="T570">
            <v>2024</v>
          </cell>
        </row>
        <row r="571">
          <cell r="T571">
            <v>26</v>
          </cell>
        </row>
        <row r="572">
          <cell r="T572">
            <v>20942</v>
          </cell>
        </row>
        <row r="573">
          <cell r="T573">
            <v>28</v>
          </cell>
        </row>
        <row r="574">
          <cell r="T574">
            <v>969</v>
          </cell>
        </row>
        <row r="575">
          <cell r="T575">
            <v>3312</v>
          </cell>
        </row>
        <row r="576">
          <cell r="T576">
            <v>23500</v>
          </cell>
        </row>
        <row r="577">
          <cell r="T577">
            <v>64239</v>
          </cell>
        </row>
        <row r="578">
          <cell r="T578">
            <v>41623</v>
          </cell>
        </row>
        <row r="580">
          <cell r="T580">
            <v>3109</v>
          </cell>
        </row>
        <row r="581">
          <cell r="T581">
            <v>402</v>
          </cell>
        </row>
        <row r="582">
          <cell r="T582">
            <v>132</v>
          </cell>
        </row>
        <row r="583">
          <cell r="T583">
            <v>213</v>
          </cell>
        </row>
        <row r="585">
          <cell r="T585">
            <v>102</v>
          </cell>
        </row>
        <row r="586">
          <cell r="T586">
            <v>37946</v>
          </cell>
        </row>
        <row r="587">
          <cell r="T587">
            <v>2152</v>
          </cell>
        </row>
        <row r="588">
          <cell r="T588">
            <v>6798</v>
          </cell>
        </row>
        <row r="589">
          <cell r="T589">
            <v>17195</v>
          </cell>
        </row>
        <row r="590">
          <cell r="T590">
            <v>4018</v>
          </cell>
        </row>
        <row r="591">
          <cell r="T591">
            <v>4039</v>
          </cell>
        </row>
        <row r="592">
          <cell r="T592">
            <v>17112</v>
          </cell>
        </row>
        <row r="593">
          <cell r="T593">
            <v>69069</v>
          </cell>
        </row>
        <row r="594">
          <cell r="T594">
            <v>5168</v>
          </cell>
        </row>
        <row r="595">
          <cell r="T595">
            <v>33270</v>
          </cell>
        </row>
        <row r="597">
          <cell r="T597">
            <v>139554</v>
          </cell>
        </row>
        <row r="598">
          <cell r="T598">
            <v>36036</v>
          </cell>
        </row>
        <row r="615">
          <cell r="T615">
            <v>104.67</v>
          </cell>
        </row>
        <row r="617">
          <cell r="T617">
            <v>58.150000000000006</v>
          </cell>
        </row>
        <row r="618">
          <cell r="T618">
            <v>139.56</v>
          </cell>
        </row>
        <row r="619">
          <cell r="T619">
            <v>8548.050000000001</v>
          </cell>
        </row>
        <row r="621">
          <cell r="T621">
            <v>34.89</v>
          </cell>
        </row>
        <row r="622">
          <cell r="T622">
            <v>2023.6200000000001</v>
          </cell>
        </row>
        <row r="623">
          <cell r="T623">
            <v>4093.76</v>
          </cell>
        </row>
        <row r="624">
          <cell r="T624">
            <v>546.61</v>
          </cell>
        </row>
        <row r="625">
          <cell r="T625">
            <v>965.2900000000001</v>
          </cell>
        </row>
        <row r="626">
          <cell r="T626">
            <v>651.2800000000001</v>
          </cell>
        </row>
        <row r="629">
          <cell r="T629">
            <v>23.26</v>
          </cell>
        </row>
        <row r="630">
          <cell r="T630">
            <v>46.52</v>
          </cell>
        </row>
        <row r="632">
          <cell r="T632">
            <v>279.12</v>
          </cell>
        </row>
        <row r="633">
          <cell r="T633">
            <v>1372.3400000000001</v>
          </cell>
        </row>
        <row r="634">
          <cell r="T634">
            <v>11.63</v>
          </cell>
        </row>
        <row r="635">
          <cell r="T635">
            <v>395.42</v>
          </cell>
        </row>
        <row r="636">
          <cell r="T636">
            <v>0</v>
          </cell>
        </row>
        <row r="638">
          <cell r="T638">
            <v>0</v>
          </cell>
        </row>
        <row r="639">
          <cell r="T639">
            <v>11.63</v>
          </cell>
        </row>
        <row r="640">
          <cell r="T640">
            <v>116.30000000000001</v>
          </cell>
        </row>
        <row r="641">
          <cell r="T641">
            <v>662.9100000000001</v>
          </cell>
        </row>
        <row r="642">
          <cell r="T642">
            <v>4884.6</v>
          </cell>
        </row>
        <row r="644">
          <cell r="T644">
            <v>0</v>
          </cell>
        </row>
        <row r="645">
          <cell r="T645">
            <v>383.79</v>
          </cell>
        </row>
      </sheetData>
      <sheetData sheetId="2">
        <row r="3">
          <cell r="A3" t="str">
            <v>World</v>
          </cell>
          <cell r="B3">
            <v>40.941782755602</v>
          </cell>
          <cell r="C3">
            <v>5.506677988782701</v>
          </cell>
          <cell r="D3">
            <v>21.311782464736524</v>
          </cell>
          <cell r="E3">
            <v>13.531552288568674</v>
          </cell>
          <cell r="F3">
            <v>18.708204502310103</v>
          </cell>
          <cell r="G3" t="str">
            <v>*</v>
          </cell>
          <cell r="I3">
            <v>20181151</v>
          </cell>
        </row>
        <row r="4">
          <cell r="A4" t="str">
            <v>Africa</v>
          </cell>
          <cell r="B4">
            <v>41.858538982750424</v>
          </cell>
          <cell r="C4">
            <v>11.900675964195651</v>
          </cell>
          <cell r="D4">
            <v>28.314117902980207</v>
          </cell>
          <cell r="E4">
            <v>2.095408438675787</v>
          </cell>
          <cell r="F4">
            <v>15.831258711397933</v>
          </cell>
          <cell r="G4" t="str">
            <v>*</v>
          </cell>
          <cell r="I4">
            <v>620595</v>
          </cell>
        </row>
        <row r="5">
          <cell r="A5" t="str">
            <v>Middle East</v>
          </cell>
          <cell r="B5">
            <v>4.63771423236805</v>
          </cell>
          <cell r="C5">
            <v>36.17723101179656</v>
          </cell>
          <cell r="D5">
            <v>57.976095700182306</v>
          </cell>
          <cell r="E5">
            <v>0</v>
          </cell>
          <cell r="F5">
            <v>1.2089590556530896</v>
          </cell>
          <cell r="G5" t="str">
            <v>*</v>
          </cell>
          <cell r="I5">
            <v>771242</v>
          </cell>
        </row>
        <row r="6">
          <cell r="A6" t="str">
            <v>China</v>
          </cell>
          <cell r="B6">
            <v>78.94872076600673</v>
          </cell>
          <cell r="C6">
            <v>0.6730370848526883</v>
          </cell>
          <cell r="D6">
            <v>1.2305917415757344</v>
          </cell>
          <cell r="E6">
            <v>1.9569636247519246</v>
          </cell>
          <cell r="F6">
            <v>17.190686782812918</v>
          </cell>
          <cell r="G6" t="str">
            <v>*</v>
          </cell>
          <cell r="I6">
            <v>3494904</v>
          </cell>
        </row>
        <row r="7">
          <cell r="A7" t="str">
            <v>India</v>
          </cell>
          <cell r="B7">
            <v>68.5811551499411</v>
          </cell>
          <cell r="C7">
            <v>4.113592394407596</v>
          </cell>
          <cell r="D7">
            <v>9.869224671917275</v>
          </cell>
          <cell r="E7">
            <v>1.772381542079154</v>
          </cell>
          <cell r="F7">
            <v>15.66364624165488</v>
          </cell>
          <cell r="G7" t="str">
            <v>*</v>
          </cell>
          <cell r="I7">
            <v>830126</v>
          </cell>
        </row>
        <row r="8">
          <cell r="A8" t="str">
            <v>Russia</v>
          </cell>
          <cell r="B8">
            <v>18.946757175007296</v>
          </cell>
          <cell r="C8">
            <v>1.5508011605970933</v>
          </cell>
          <cell r="D8">
            <v>47.640719508566285</v>
          </cell>
          <cell r="E8">
            <v>15.704943323148097</v>
          </cell>
          <cell r="F8">
            <v>16.15677883268123</v>
          </cell>
          <cell r="G8" t="str">
            <v>*</v>
          </cell>
          <cell r="I8">
            <v>1038431</v>
          </cell>
        </row>
        <row r="9">
          <cell r="A9" t="str">
            <v>United States</v>
          </cell>
          <cell r="B9">
            <v>49.09496668598914</v>
          </cell>
          <cell r="C9">
            <v>1.3300741421486812</v>
          </cell>
          <cell r="D9">
            <v>20.962871833027997</v>
          </cell>
          <cell r="E9">
            <v>19.287272164717766</v>
          </cell>
          <cell r="F9">
            <v>9.324815174116411</v>
          </cell>
          <cell r="G9" t="str">
            <v>*</v>
          </cell>
          <cell r="I9">
            <v>4343818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0" width="11.421875" style="0" customWidth="1"/>
    <col min="11" max="16" width="11.57421875" style="0" bestFit="1" customWidth="1"/>
    <col min="17" max="17" width="12.57421875" style="0" bestFit="1" customWidth="1"/>
  </cols>
  <sheetData>
    <row r="1" ht="15">
      <c r="A1" s="1" t="s">
        <v>0</v>
      </c>
    </row>
    <row r="3" ht="13.5" thickBot="1"/>
    <row r="4" spans="1:8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3.5" thickBot="1">
      <c r="A5" s="4"/>
      <c r="B5" s="5"/>
      <c r="C5" s="5"/>
      <c r="D5" s="5"/>
      <c r="E5" s="5"/>
      <c r="F5" s="5"/>
      <c r="G5" s="5"/>
      <c r="H5" s="5"/>
    </row>
    <row r="6" spans="1:8" ht="13.5" thickTop="1">
      <c r="A6" s="6" t="s">
        <v>8</v>
      </c>
      <c r="B6" s="7">
        <f aca="true" t="shared" si="0" ref="B6:G7">B52/1000/$H52*100</f>
        <v>24.887785591329042</v>
      </c>
      <c r="C6" s="7">
        <f t="shared" si="0"/>
        <v>2.91466461077456</v>
      </c>
      <c r="D6" s="7">
        <f t="shared" si="0"/>
        <v>23.6335526829974</v>
      </c>
      <c r="E6" s="7">
        <f t="shared" si="0"/>
        <v>25.071670760159044</v>
      </c>
      <c r="F6" s="7">
        <f t="shared" si="0"/>
        <v>21.844132517738927</v>
      </c>
      <c r="G6" s="7">
        <f t="shared" si="0"/>
        <v>1.6481938370010263</v>
      </c>
      <c r="H6" s="8">
        <f>H52</f>
        <v>3848.7104</v>
      </c>
    </row>
    <row r="7" spans="1:8" ht="13.5" thickBot="1">
      <c r="A7" s="9" t="s">
        <v>9</v>
      </c>
      <c r="B7" s="10">
        <f t="shared" si="0"/>
        <v>26.276570141166587</v>
      </c>
      <c r="C7" s="10">
        <f t="shared" si="0"/>
        <v>3.046141316126898</v>
      </c>
      <c r="D7" s="10">
        <f t="shared" si="0"/>
        <v>23.561581553143267</v>
      </c>
      <c r="E7" s="10">
        <f t="shared" si="0"/>
        <v>27.320650180496365</v>
      </c>
      <c r="F7" s="10">
        <f t="shared" si="0"/>
        <v>18.044112707508543</v>
      </c>
      <c r="G7" s="10">
        <f t="shared" si="0"/>
        <v>1.750944101558347</v>
      </c>
      <c r="H7" s="10">
        <f>H53</f>
        <v>3430.5040099999997</v>
      </c>
    </row>
    <row r="8" spans="1:8" ht="13.5" thickTop="1">
      <c r="A8" s="11" t="str">
        <f>'[1]IEA data'!A3</f>
        <v>World</v>
      </c>
      <c r="B8" s="12">
        <f>'[1]IEA data'!B3</f>
        <v>40.941782755602</v>
      </c>
      <c r="C8" s="12">
        <f>'[1]IEA data'!C3</f>
        <v>5.506677988782701</v>
      </c>
      <c r="D8" s="12">
        <f>'[1]IEA data'!D3</f>
        <v>21.311782464736524</v>
      </c>
      <c r="E8" s="12">
        <f>'[1]IEA data'!E3</f>
        <v>13.531552288568674</v>
      </c>
      <c r="F8" s="12">
        <f>'[1]IEA data'!F3</f>
        <v>18.708204502310103</v>
      </c>
      <c r="G8" s="12" t="str">
        <f>'[1]IEA data'!G3</f>
        <v>*</v>
      </c>
      <c r="H8" s="8">
        <f>'[1]IEA data'!I3/1000</f>
        <v>20181.151</v>
      </c>
    </row>
    <row r="9" spans="1:8" ht="12.75">
      <c r="A9" s="11" t="str">
        <f>'[1]IEA data'!A4</f>
        <v>Africa</v>
      </c>
      <c r="B9" s="12">
        <f>'[1]IEA data'!B4</f>
        <v>41.858538982750424</v>
      </c>
      <c r="C9" s="12">
        <f>'[1]IEA data'!C4</f>
        <v>11.900675964195651</v>
      </c>
      <c r="D9" s="12">
        <f>'[1]IEA data'!D4</f>
        <v>28.314117902980207</v>
      </c>
      <c r="E9" s="12">
        <f>'[1]IEA data'!E4</f>
        <v>2.095408438675787</v>
      </c>
      <c r="F9" s="12">
        <f>'[1]IEA data'!F4</f>
        <v>15.831258711397933</v>
      </c>
      <c r="G9" s="12" t="str">
        <f>'[1]IEA data'!G4</f>
        <v>*</v>
      </c>
      <c r="H9" s="8">
        <f>'[1]IEA data'!I4/1000</f>
        <v>620.595</v>
      </c>
    </row>
    <row r="10" spans="1:8" ht="12.75">
      <c r="A10" s="11" t="str">
        <f>'[1]IEA data'!A5</f>
        <v>Middle East</v>
      </c>
      <c r="B10" s="12">
        <f>'[1]IEA data'!B5</f>
        <v>4.63771423236805</v>
      </c>
      <c r="C10" s="12">
        <f>'[1]IEA data'!C5</f>
        <v>36.17723101179656</v>
      </c>
      <c r="D10" s="12">
        <f>'[1]IEA data'!D5</f>
        <v>57.976095700182306</v>
      </c>
      <c r="E10" s="12">
        <f>'[1]IEA data'!E5</f>
        <v>0</v>
      </c>
      <c r="F10" s="12">
        <f>'[1]IEA data'!F5</f>
        <v>1.2089590556530896</v>
      </c>
      <c r="G10" s="12" t="str">
        <f>'[1]IEA data'!G5</f>
        <v>*</v>
      </c>
      <c r="H10" s="8">
        <f>'[1]IEA data'!I5/1000</f>
        <v>771.242</v>
      </c>
    </row>
    <row r="11" spans="1:8" ht="12.75">
      <c r="A11" s="11" t="str">
        <f>'[1]IEA data'!A6</f>
        <v>China</v>
      </c>
      <c r="B11" s="12">
        <f>'[1]IEA data'!B6</f>
        <v>78.94872076600673</v>
      </c>
      <c r="C11" s="12">
        <f>'[1]IEA data'!C6</f>
        <v>0.6730370848526883</v>
      </c>
      <c r="D11" s="12">
        <f>'[1]IEA data'!D6</f>
        <v>1.2305917415757344</v>
      </c>
      <c r="E11" s="12">
        <f>'[1]IEA data'!E6</f>
        <v>1.9569636247519246</v>
      </c>
      <c r="F11" s="12">
        <f>'[1]IEA data'!F6</f>
        <v>17.190686782812918</v>
      </c>
      <c r="G11" s="12" t="str">
        <f>'[1]IEA data'!G6</f>
        <v>*</v>
      </c>
      <c r="H11" s="8">
        <f>'[1]IEA data'!I6/1000</f>
        <v>3494.904</v>
      </c>
    </row>
    <row r="12" spans="1:8" ht="12.75">
      <c r="A12" s="11" t="str">
        <f>'[1]IEA data'!A7</f>
        <v>India</v>
      </c>
      <c r="B12" s="12">
        <f>'[1]IEA data'!B7</f>
        <v>68.5811551499411</v>
      </c>
      <c r="C12" s="12">
        <f>'[1]IEA data'!C7</f>
        <v>4.113592394407596</v>
      </c>
      <c r="D12" s="12">
        <f>'[1]IEA data'!D7</f>
        <v>9.869224671917275</v>
      </c>
      <c r="E12" s="12">
        <f>'[1]IEA data'!E7</f>
        <v>1.772381542079154</v>
      </c>
      <c r="F12" s="12">
        <f>'[1]IEA data'!F7</f>
        <v>15.66364624165488</v>
      </c>
      <c r="G12" s="12" t="str">
        <f>'[1]IEA data'!G7</f>
        <v>*</v>
      </c>
      <c r="H12" s="8">
        <f>'[1]IEA data'!I7/1000</f>
        <v>830.126</v>
      </c>
    </row>
    <row r="13" spans="1:8" ht="12.75">
      <c r="A13" s="11" t="str">
        <f>'[1]IEA data'!A8</f>
        <v>Russia</v>
      </c>
      <c r="B13" s="12">
        <f>'[1]IEA data'!B8</f>
        <v>18.946757175007296</v>
      </c>
      <c r="C13" s="12">
        <f>'[1]IEA data'!C8</f>
        <v>1.5508011605970933</v>
      </c>
      <c r="D13" s="12">
        <f>'[1]IEA data'!D8</f>
        <v>47.640719508566285</v>
      </c>
      <c r="E13" s="12">
        <f>'[1]IEA data'!E8</f>
        <v>15.704943323148097</v>
      </c>
      <c r="F13" s="12">
        <f>'[1]IEA data'!F8</f>
        <v>16.15677883268123</v>
      </c>
      <c r="G13" s="12" t="str">
        <f>'[1]IEA data'!G8</f>
        <v>*</v>
      </c>
      <c r="H13" s="8">
        <f>'[1]IEA data'!I8/1000</f>
        <v>1038.431</v>
      </c>
    </row>
    <row r="14" spans="1:8" ht="13.5" thickBot="1">
      <c r="A14" s="9" t="str">
        <f>'[1]IEA data'!A9</f>
        <v>United States</v>
      </c>
      <c r="B14" s="13">
        <f>'[1]IEA data'!B9</f>
        <v>49.09496668598914</v>
      </c>
      <c r="C14" s="13">
        <f>'[1]IEA data'!C9</f>
        <v>1.3300741421486812</v>
      </c>
      <c r="D14" s="13">
        <f>'[1]IEA data'!D9</f>
        <v>20.962871833027997</v>
      </c>
      <c r="E14" s="13">
        <f>'[1]IEA data'!E9</f>
        <v>19.287272164717766</v>
      </c>
      <c r="F14" s="13">
        <f>'[1]IEA data'!F9</f>
        <v>9.324815174116411</v>
      </c>
      <c r="G14" s="13" t="str">
        <f>'[1]IEA data'!G9</f>
        <v>*</v>
      </c>
      <c r="H14" s="10">
        <f>'[1]IEA data'!I9/1000</f>
        <v>4343.818</v>
      </c>
    </row>
    <row r="15" spans="1:8" ht="13.5" thickTop="1">
      <c r="A15" s="6" t="s">
        <v>10</v>
      </c>
      <c r="B15" s="7">
        <f aca="true" t="shared" si="1" ref="B15:G30">B55/1000/$H55*100</f>
        <v>6.421575567774596</v>
      </c>
      <c r="C15" s="7">
        <f t="shared" si="1"/>
        <v>0.4700125618381983</v>
      </c>
      <c r="D15" s="7">
        <f t="shared" si="1"/>
        <v>30.488302533425593</v>
      </c>
      <c r="E15" s="7">
        <f t="shared" si="1"/>
        <v>52.75254290109118</v>
      </c>
      <c r="F15" s="7">
        <f t="shared" si="1"/>
        <v>7.555706618158902</v>
      </c>
      <c r="G15" s="7">
        <f t="shared" si="1"/>
        <v>2.3118598177115324</v>
      </c>
      <c r="H15" s="8">
        <f aca="true" t="shared" si="2" ref="H15:H42">H55</f>
        <v>86.38067</v>
      </c>
    </row>
    <row r="16" spans="1:8" ht="12.75">
      <c r="A16" s="6" t="s">
        <v>11</v>
      </c>
      <c r="B16" s="7">
        <f t="shared" si="1"/>
        <v>50.958452407122444</v>
      </c>
      <c r="C16" s="7">
        <f t="shared" si="1"/>
        <v>0.6089250384699935</v>
      </c>
      <c r="D16" s="7">
        <f t="shared" si="1"/>
        <v>5.2736865245108815</v>
      </c>
      <c r="E16" s="7">
        <f t="shared" si="1"/>
        <v>34.65596834469114</v>
      </c>
      <c r="F16" s="7">
        <f t="shared" si="1"/>
        <v>7.471971861947681</v>
      </c>
      <c r="G16" s="7">
        <f t="shared" si="1"/>
        <v>1.0309958232578587</v>
      </c>
      <c r="H16" s="8">
        <f t="shared" si="2"/>
        <v>45.49</v>
      </c>
    </row>
    <row r="17" spans="1:8" ht="12.75">
      <c r="A17" s="6" t="s">
        <v>12</v>
      </c>
      <c r="B17" s="7">
        <f t="shared" si="1"/>
        <v>58.11756842013081</v>
      </c>
      <c r="C17" s="7">
        <f t="shared" si="1"/>
        <v>0.1560858901334058</v>
      </c>
      <c r="D17" s="7">
        <f t="shared" si="1"/>
        <v>4.723087545716187</v>
      </c>
      <c r="E17" s="7">
        <f t="shared" si="1"/>
        <v>31.635392892611126</v>
      </c>
      <c r="F17" s="7">
        <f t="shared" si="1"/>
        <v>4.9436929087558825</v>
      </c>
      <c r="G17" s="7">
        <f t="shared" si="1"/>
        <v>0.42417234265261416</v>
      </c>
      <c r="H17" s="8">
        <f t="shared" si="2"/>
        <v>83.92814999999999</v>
      </c>
    </row>
    <row r="18" spans="1:8" ht="12.75">
      <c r="A18" s="6" t="s">
        <v>13</v>
      </c>
      <c r="B18" s="7">
        <f t="shared" si="1"/>
        <v>47.79012421380893</v>
      </c>
      <c r="C18" s="7">
        <f t="shared" si="1"/>
        <v>3.0960379474062267</v>
      </c>
      <c r="D18" s="7">
        <f t="shared" si="1"/>
        <v>18.964943324164757</v>
      </c>
      <c r="E18" s="7">
        <f t="shared" si="1"/>
        <v>0</v>
      </c>
      <c r="F18" s="7">
        <f t="shared" si="1"/>
        <v>30.148894514620096</v>
      </c>
      <c r="G18" s="7">
        <f t="shared" si="1"/>
        <v>0</v>
      </c>
      <c r="H18" s="8">
        <f t="shared" si="2"/>
        <v>36.530559999999994</v>
      </c>
    </row>
    <row r="19" spans="1:8" ht="12.75">
      <c r="A19" s="6" t="s">
        <v>14</v>
      </c>
      <c r="B19" s="7">
        <f t="shared" si="1"/>
        <v>41.967008898112006</v>
      </c>
      <c r="C19" s="7">
        <f t="shared" si="1"/>
        <v>1.3111795198147889</v>
      </c>
      <c r="D19" s="7">
        <f t="shared" si="1"/>
        <v>13.012892884298541</v>
      </c>
      <c r="E19" s="7">
        <f t="shared" si="1"/>
        <v>22.629428497779763</v>
      </c>
      <c r="F19" s="7">
        <f t="shared" si="1"/>
        <v>16.6666476176848</v>
      </c>
      <c r="G19" s="7">
        <f t="shared" si="1"/>
        <v>4.412842582310087</v>
      </c>
      <c r="H19" s="8">
        <f t="shared" si="2"/>
        <v>656.2030500000001</v>
      </c>
    </row>
    <row r="20" spans="1:8" ht="12.75">
      <c r="A20" s="6" t="s">
        <v>15</v>
      </c>
      <c r="B20" s="7">
        <f t="shared" si="1"/>
        <v>91.15395520272186</v>
      </c>
      <c r="C20" s="7">
        <f t="shared" si="1"/>
        <v>0.3496833947642</v>
      </c>
      <c r="D20" s="7">
        <f t="shared" si="1"/>
        <v>6.634533597958605</v>
      </c>
      <c r="E20" s="7">
        <f t="shared" si="1"/>
        <v>0</v>
      </c>
      <c r="F20" s="7">
        <f t="shared" si="1"/>
        <v>1.8618278045553351</v>
      </c>
      <c r="G20" s="7">
        <f t="shared" si="1"/>
        <v>0</v>
      </c>
      <c r="H20" s="8">
        <f t="shared" si="2"/>
        <v>10.581</v>
      </c>
    </row>
    <row r="21" spans="1:8" ht="12.75">
      <c r="A21" s="6" t="s">
        <v>16</v>
      </c>
      <c r="B21" s="7">
        <f t="shared" si="1"/>
        <v>26.68140610810529</v>
      </c>
      <c r="C21" s="7">
        <f t="shared" si="1"/>
        <v>5.760228731994294</v>
      </c>
      <c r="D21" s="7">
        <f t="shared" si="1"/>
        <v>53.462642870144606</v>
      </c>
      <c r="E21" s="7">
        <f t="shared" si="1"/>
        <v>0</v>
      </c>
      <c r="F21" s="7">
        <f t="shared" si="1"/>
        <v>12.994257408016868</v>
      </c>
      <c r="G21" s="7">
        <f t="shared" si="1"/>
        <v>1.1014648817389436</v>
      </c>
      <c r="H21" s="8">
        <f t="shared" si="2"/>
        <v>30.05089</v>
      </c>
    </row>
    <row r="22" spans="1:8" ht="12.75">
      <c r="A22" s="6" t="s">
        <v>17</v>
      </c>
      <c r="B22" s="7">
        <f t="shared" si="1"/>
        <v>50.07685076119637</v>
      </c>
      <c r="C22" s="7">
        <f t="shared" si="1"/>
        <v>14.997833646251099</v>
      </c>
      <c r="D22" s="7">
        <f t="shared" si="1"/>
        <v>20.71322430603868</v>
      </c>
      <c r="E22" s="7">
        <f t="shared" si="1"/>
        <v>0</v>
      </c>
      <c r="F22" s="7">
        <f t="shared" si="1"/>
        <v>12.926991626735</v>
      </c>
      <c r="G22" s="7">
        <f t="shared" si="1"/>
        <v>1.2850996597788729</v>
      </c>
      <c r="H22" s="8">
        <f t="shared" si="2"/>
        <v>66.60961999999999</v>
      </c>
    </row>
    <row r="23" spans="1:8" ht="12.75">
      <c r="A23" s="6" t="s">
        <v>18</v>
      </c>
      <c r="B23" s="7">
        <f t="shared" si="1"/>
        <v>15.202423100343108</v>
      </c>
      <c r="C23" s="7">
        <f t="shared" si="1"/>
        <v>5.617974722921062</v>
      </c>
      <c r="D23" s="7">
        <f t="shared" si="1"/>
        <v>38.32905540879707</v>
      </c>
      <c r="E23" s="7">
        <f t="shared" si="1"/>
        <v>18.404000851840006</v>
      </c>
      <c r="F23" s="7">
        <f t="shared" si="1"/>
        <v>21.535286823168548</v>
      </c>
      <c r="G23" s="7">
        <f t="shared" si="1"/>
        <v>0.9112590929302022</v>
      </c>
      <c r="H23" s="8">
        <f t="shared" si="2"/>
        <v>320.43576</v>
      </c>
    </row>
    <row r="24" spans="1:8" ht="12.75">
      <c r="A24" s="6" t="s">
        <v>19</v>
      </c>
      <c r="B24" s="7">
        <f t="shared" si="1"/>
        <v>4.2064448888700685</v>
      </c>
      <c r="C24" s="7">
        <f t="shared" si="1"/>
        <v>1.0138001916481552</v>
      </c>
      <c r="D24" s="7">
        <f t="shared" si="1"/>
        <v>4.433741231905916</v>
      </c>
      <c r="E24" s="7">
        <f t="shared" si="1"/>
        <v>75.61655509559256</v>
      </c>
      <c r="F24" s="7">
        <f t="shared" si="1"/>
        <v>13.937792827934894</v>
      </c>
      <c r="G24" s="7">
        <f t="shared" si="1"/>
        <v>0.7916657640483981</v>
      </c>
      <c r="H24" s="8">
        <f t="shared" si="2"/>
        <v>581.17961</v>
      </c>
    </row>
    <row r="25" spans="1:8" ht="12.75">
      <c r="A25" s="6" t="s">
        <v>20</v>
      </c>
      <c r="B25" s="7">
        <f t="shared" si="1"/>
        <v>13.22481613274666</v>
      </c>
      <c r="C25" s="7">
        <f t="shared" si="1"/>
        <v>9.65893925939863</v>
      </c>
      <c r="D25" s="7">
        <f t="shared" si="1"/>
        <v>54.71781875182704</v>
      </c>
      <c r="E25" s="7">
        <f t="shared" si="1"/>
        <v>0</v>
      </c>
      <c r="F25" s="7">
        <f t="shared" si="1"/>
        <v>20.35266749481552</v>
      </c>
      <c r="G25" s="7">
        <f t="shared" si="1"/>
        <v>2.0457583612121515</v>
      </c>
      <c r="H25" s="8">
        <f t="shared" si="2"/>
        <v>325.69829</v>
      </c>
    </row>
    <row r="26" spans="1:8" ht="12.75">
      <c r="A26" s="6" t="s">
        <v>21</v>
      </c>
      <c r="B26" s="7">
        <f t="shared" si="1"/>
        <v>0</v>
      </c>
      <c r="C26" s="7">
        <f t="shared" si="1"/>
        <v>88.37264496673811</v>
      </c>
      <c r="D26" s="7">
        <f t="shared" si="1"/>
        <v>0</v>
      </c>
      <c r="E26" s="7">
        <f t="shared" si="1"/>
        <v>0</v>
      </c>
      <c r="F26" s="7">
        <f t="shared" si="1"/>
        <v>11.627355033261901</v>
      </c>
      <c r="G26" s="7">
        <f t="shared" si="1"/>
        <v>0</v>
      </c>
      <c r="H26" s="8">
        <f t="shared" si="2"/>
        <v>5.73028</v>
      </c>
    </row>
    <row r="27" spans="1:8" ht="12.75">
      <c r="A27" s="6" t="s">
        <v>22</v>
      </c>
      <c r="B27" s="7">
        <f t="shared" si="1"/>
        <v>0.037921880925293895</v>
      </c>
      <c r="C27" s="7">
        <f t="shared" si="1"/>
        <v>0.037921880925293895</v>
      </c>
      <c r="D27" s="7">
        <f t="shared" si="1"/>
        <v>39.002654531664774</v>
      </c>
      <c r="E27" s="7">
        <f t="shared" si="1"/>
        <v>0</v>
      </c>
      <c r="F27" s="7">
        <f t="shared" si="1"/>
        <v>60.92150170648464</v>
      </c>
      <c r="G27" s="7">
        <f t="shared" si="1"/>
        <v>0</v>
      </c>
      <c r="H27" s="8">
        <f t="shared" si="2"/>
        <v>5.274</v>
      </c>
    </row>
    <row r="28" spans="1:8" ht="12.75">
      <c r="A28" s="6" t="s">
        <v>23</v>
      </c>
      <c r="B28" s="7">
        <f t="shared" si="1"/>
        <v>0.006897503103876397</v>
      </c>
      <c r="C28" s="7">
        <f t="shared" si="1"/>
        <v>3.90398675679404</v>
      </c>
      <c r="D28" s="7">
        <f t="shared" si="1"/>
        <v>13.967443785349703</v>
      </c>
      <c r="E28" s="7">
        <f t="shared" si="1"/>
        <v>68.24389570975308</v>
      </c>
      <c r="F28" s="7">
        <f t="shared" si="1"/>
        <v>8.19423368740516</v>
      </c>
      <c r="G28" s="7">
        <f t="shared" si="1"/>
        <v>5.683542557594151</v>
      </c>
      <c r="H28" s="8">
        <f t="shared" si="2"/>
        <v>14.498</v>
      </c>
    </row>
    <row r="29" spans="1:8" ht="12.75">
      <c r="A29" s="6" t="s">
        <v>24</v>
      </c>
      <c r="B29" s="7">
        <f t="shared" si="1"/>
        <v>0</v>
      </c>
      <c r="C29" s="7">
        <f t="shared" si="1"/>
        <v>0</v>
      </c>
      <c r="D29" s="7">
        <f t="shared" si="1"/>
        <v>54.42688624735457</v>
      </c>
      <c r="E29" s="7">
        <f t="shared" si="1"/>
        <v>0</v>
      </c>
      <c r="F29" s="7">
        <f t="shared" si="1"/>
        <v>26.698177764283095</v>
      </c>
      <c r="G29" s="7">
        <f t="shared" si="1"/>
        <v>18.874935988362342</v>
      </c>
      <c r="H29" s="8">
        <f t="shared" si="2"/>
        <v>4.41326</v>
      </c>
    </row>
    <row r="30" spans="1:8" ht="12.75">
      <c r="A30" s="6" t="s">
        <v>25</v>
      </c>
      <c r="B30" s="7">
        <f t="shared" si="1"/>
        <v>17.683382112782343</v>
      </c>
      <c r="C30" s="7">
        <f t="shared" si="1"/>
        <v>0.8859159822237839</v>
      </c>
      <c r="D30" s="7">
        <f t="shared" si="1"/>
        <v>38.169253374965564</v>
      </c>
      <c r="E30" s="7">
        <f t="shared" si="1"/>
        <v>36.978881759414165</v>
      </c>
      <c r="F30" s="7">
        <f t="shared" si="1"/>
        <v>6.272584618701761</v>
      </c>
      <c r="G30" s="7">
        <f t="shared" si="1"/>
        <v>0.009982151912380664</v>
      </c>
      <c r="H30" s="8">
        <f t="shared" si="2"/>
        <v>40.07152</v>
      </c>
    </row>
    <row r="31" spans="1:8" ht="12.75">
      <c r="A31" s="6" t="s">
        <v>26</v>
      </c>
      <c r="B31" s="7">
        <f aca="true" t="shared" si="3" ref="B31:G44">B71/1000/$H71*100</f>
        <v>0</v>
      </c>
      <c r="C31" s="7">
        <f t="shared" si="3"/>
        <v>100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8">
        <f t="shared" si="2"/>
        <v>2.276</v>
      </c>
    </row>
    <row r="32" spans="1:8" ht="12.75">
      <c r="A32" s="6" t="s">
        <v>27</v>
      </c>
      <c r="B32" s="7">
        <f t="shared" si="3"/>
        <v>21.74583401745597</v>
      </c>
      <c r="C32" s="7">
        <f t="shared" si="3"/>
        <v>1.9133813646106173</v>
      </c>
      <c r="D32" s="7">
        <f t="shared" si="3"/>
        <v>61.85178994278573</v>
      </c>
      <c r="E32" s="7">
        <f t="shared" si="3"/>
        <v>3.862899229569812</v>
      </c>
      <c r="F32" s="7">
        <f t="shared" si="3"/>
        <v>10.489888636571695</v>
      </c>
      <c r="G32" s="7">
        <f t="shared" si="3"/>
        <v>0.1362068090061795</v>
      </c>
      <c r="H32" s="8">
        <f t="shared" si="2"/>
        <v>107.92412</v>
      </c>
    </row>
    <row r="33" spans="1:8" ht="12.75">
      <c r="A33" s="6" t="s">
        <v>28</v>
      </c>
      <c r="B33" s="7">
        <f t="shared" si="3"/>
        <v>7.757845127907542</v>
      </c>
      <c r="C33" s="7">
        <f t="shared" si="3"/>
        <v>1.7456555926844814</v>
      </c>
      <c r="D33" s="7">
        <f t="shared" si="3"/>
        <v>17.664405506665652</v>
      </c>
      <c r="E33" s="7">
        <f t="shared" si="3"/>
        <v>0</v>
      </c>
      <c r="F33" s="7">
        <f t="shared" si="3"/>
        <v>68.4251209249194</v>
      </c>
      <c r="G33" s="7">
        <f t="shared" si="3"/>
        <v>4.406972847822931</v>
      </c>
      <c r="H33" s="8">
        <f t="shared" si="2"/>
        <v>71.20533999999999</v>
      </c>
    </row>
    <row r="34" spans="1:8" ht="12.75">
      <c r="A34" s="6" t="s">
        <v>29</v>
      </c>
      <c r="B34" s="7">
        <f t="shared" si="3"/>
        <v>90.04511504166601</v>
      </c>
      <c r="C34" s="7">
        <f t="shared" si="3"/>
        <v>1.4816597880786404</v>
      </c>
      <c r="D34" s="7">
        <f t="shared" si="3"/>
        <v>3.4180864418051806</v>
      </c>
      <c r="E34" s="7">
        <f t="shared" si="3"/>
        <v>0</v>
      </c>
      <c r="F34" s="7">
        <f t="shared" si="3"/>
        <v>4.499596035632036</v>
      </c>
      <c r="G34" s="7">
        <f t="shared" si="3"/>
        <v>0.5555426928181213</v>
      </c>
      <c r="H34" s="8">
        <f t="shared" si="2"/>
        <v>156.78363000000002</v>
      </c>
    </row>
    <row r="35" spans="1:8" ht="12.75">
      <c r="A35" s="6" t="s">
        <v>30</v>
      </c>
      <c r="B35" s="7">
        <f t="shared" si="3"/>
        <v>23.891211764138514</v>
      </c>
      <c r="C35" s="7">
        <f t="shared" si="3"/>
        <v>8.851442157703335</v>
      </c>
      <c r="D35" s="7">
        <f t="shared" si="3"/>
        <v>32.433237549405256</v>
      </c>
      <c r="E35" s="7">
        <f t="shared" si="3"/>
        <v>0</v>
      </c>
      <c r="F35" s="7">
        <f t="shared" si="3"/>
        <v>33.740084272216414</v>
      </c>
      <c r="G35" s="7">
        <f t="shared" si="3"/>
        <v>1.0840242565364744</v>
      </c>
      <c r="H35" s="8">
        <f t="shared" si="2"/>
        <v>46.86242</v>
      </c>
    </row>
    <row r="36" spans="1:8" ht="12.75">
      <c r="A36" s="6" t="s">
        <v>31</v>
      </c>
      <c r="B36" s="7">
        <f t="shared" si="3"/>
        <v>39.755215148949276</v>
      </c>
      <c r="C36" s="7">
        <f t="shared" si="3"/>
        <v>1.0776691555692401</v>
      </c>
      <c r="D36" s="7">
        <f t="shared" si="3"/>
        <v>15.369101685782466</v>
      </c>
      <c r="E36" s="7">
        <f t="shared" si="3"/>
        <v>17.282734200600416</v>
      </c>
      <c r="F36" s="7">
        <f t="shared" si="3"/>
        <v>26.515279809098608</v>
      </c>
      <c r="G36" s="7">
        <f t="shared" si="3"/>
        <v>0</v>
      </c>
      <c r="H36" s="8">
        <f t="shared" si="2"/>
        <v>64.955</v>
      </c>
    </row>
    <row r="37" spans="1:8" ht="12.75">
      <c r="A37" s="6" t="s">
        <v>32</v>
      </c>
      <c r="B37" s="7">
        <f t="shared" si="3"/>
        <v>32.45929629855479</v>
      </c>
      <c r="C37" s="7">
        <f t="shared" si="3"/>
        <v>0.09756692481248856</v>
      </c>
      <c r="D37" s="7">
        <f t="shared" si="3"/>
        <v>2.9026160131715346</v>
      </c>
      <c r="E37" s="7">
        <f t="shared" si="3"/>
        <v>38.2523324592963</v>
      </c>
      <c r="F37" s="7">
        <f t="shared" si="3"/>
        <v>26.263796572961766</v>
      </c>
      <c r="G37" s="7">
        <f t="shared" si="3"/>
        <v>0.02439173120312214</v>
      </c>
      <c r="H37" s="8">
        <f t="shared" si="2"/>
        <v>16.399</v>
      </c>
    </row>
    <row r="38" spans="1:8" ht="12.75">
      <c r="A38" s="6" t="s">
        <v>33</v>
      </c>
      <c r="B38" s="7">
        <f t="shared" si="3"/>
        <v>16.019750377177342</v>
      </c>
      <c r="C38" s="7">
        <f t="shared" si="3"/>
        <v>2.3350706350294885</v>
      </c>
      <c r="D38" s="7">
        <f t="shared" si="3"/>
        <v>7.145796187079961</v>
      </c>
      <c r="E38" s="7">
        <f t="shared" si="3"/>
        <v>57.27266492936497</v>
      </c>
      <c r="F38" s="7">
        <f t="shared" si="3"/>
        <v>16.383212179399255</v>
      </c>
      <c r="G38" s="7">
        <f t="shared" si="3"/>
        <v>0.8435056919489781</v>
      </c>
      <c r="H38" s="8">
        <f t="shared" si="2"/>
        <v>29.164</v>
      </c>
    </row>
    <row r="39" spans="1:8" ht="12.75">
      <c r="A39" s="6" t="s">
        <v>34</v>
      </c>
      <c r="B39" s="7">
        <f t="shared" si="3"/>
        <v>17.70486714699985</v>
      </c>
      <c r="C39" s="7">
        <f t="shared" si="3"/>
        <v>0.5487579155101324</v>
      </c>
      <c r="D39" s="7">
        <f t="shared" si="3"/>
        <v>15.294205904041222</v>
      </c>
      <c r="E39" s="7">
        <f t="shared" si="3"/>
        <v>29.643256998309692</v>
      </c>
      <c r="F39" s="7">
        <f t="shared" si="3"/>
        <v>36.10650190328613</v>
      </c>
      <c r="G39" s="7">
        <f t="shared" si="3"/>
        <v>0.7024101318529695</v>
      </c>
      <c r="H39" s="8">
        <f t="shared" si="2"/>
        <v>77.44763</v>
      </c>
    </row>
    <row r="40" spans="1:8" ht="12.75">
      <c r="A40" s="6" t="s">
        <v>35</v>
      </c>
      <c r="B40" s="7">
        <f t="shared" si="3"/>
        <v>0.3419956711598511</v>
      </c>
      <c r="C40" s="7">
        <f t="shared" si="3"/>
        <v>0.5808603519893968</v>
      </c>
      <c r="D40" s="7">
        <f t="shared" si="3"/>
        <v>1.1364369773171705</v>
      </c>
      <c r="E40" s="7">
        <f t="shared" si="3"/>
        <v>42.50926349169596</v>
      </c>
      <c r="F40" s="7">
        <f t="shared" si="3"/>
        <v>54.89915452548766</v>
      </c>
      <c r="G40" s="7">
        <f t="shared" si="3"/>
        <v>0.5322889823499628</v>
      </c>
      <c r="H40" s="8">
        <f t="shared" si="2"/>
        <v>150.2943</v>
      </c>
    </row>
    <row r="41" spans="1:8" ht="12.75">
      <c r="A41" s="6" t="s">
        <v>36</v>
      </c>
      <c r="B41" s="7">
        <f t="shared" si="3"/>
        <v>31.796575801388983</v>
      </c>
      <c r="C41" s="7">
        <f t="shared" si="3"/>
        <v>1.5480138925937164</v>
      </c>
      <c r="D41" s="7">
        <f t="shared" si="3"/>
        <v>45.197387756369665</v>
      </c>
      <c r="E41" s="7">
        <f t="shared" si="3"/>
        <v>13.317334398733616</v>
      </c>
      <c r="F41" s="7">
        <f t="shared" si="3"/>
        <v>6.872793474419876</v>
      </c>
      <c r="G41" s="7">
        <f t="shared" si="3"/>
        <v>1.2678946764941488</v>
      </c>
      <c r="H41" s="8">
        <f t="shared" si="2"/>
        <v>394.11791</v>
      </c>
    </row>
    <row r="42" spans="1:8" ht="12.75">
      <c r="A42" s="6" t="s">
        <v>37</v>
      </c>
      <c r="B42" s="7">
        <f t="shared" si="3"/>
        <v>27.72960109708385</v>
      </c>
      <c r="C42" s="7">
        <f t="shared" si="3"/>
        <v>3.6984278607356718</v>
      </c>
      <c r="D42" s="7">
        <f t="shared" si="3"/>
        <v>49.20055129644185</v>
      </c>
      <c r="E42" s="7">
        <f t="shared" si="3"/>
        <v>0</v>
      </c>
      <c r="F42" s="7">
        <f t="shared" si="3"/>
        <v>19.333545168630405</v>
      </c>
      <c r="G42" s="7">
        <f t="shared" si="3"/>
        <v>0.03787457710821209</v>
      </c>
      <c r="H42" s="8">
        <f t="shared" si="2"/>
        <v>203.3026</v>
      </c>
    </row>
    <row r="43" spans="1:8" ht="12.75">
      <c r="A43" s="6" t="s">
        <v>38</v>
      </c>
      <c r="B43" s="7">
        <f t="shared" si="3"/>
        <v>0.04525296406914653</v>
      </c>
      <c r="C43" s="7">
        <f t="shared" si="3"/>
        <v>0.011139191155482222</v>
      </c>
      <c r="D43" s="7">
        <f t="shared" si="3"/>
        <v>0.3662009092364781</v>
      </c>
      <c r="E43" s="7">
        <f t="shared" si="3"/>
        <v>0</v>
      </c>
      <c r="F43" s="7">
        <f t="shared" si="3"/>
        <v>98.77816997013305</v>
      </c>
      <c r="G43" s="7">
        <f t="shared" si="3"/>
        <v>0.7992369654058494</v>
      </c>
      <c r="H43" s="8">
        <f>H83</f>
        <v>143.637</v>
      </c>
    </row>
    <row r="44" spans="1:8" ht="13.5" thickBot="1">
      <c r="A44" s="14" t="s">
        <v>39</v>
      </c>
      <c r="B44" s="15">
        <f t="shared" si="3"/>
        <v>0</v>
      </c>
      <c r="C44" s="15">
        <f t="shared" si="3"/>
        <v>0.2020576484502809</v>
      </c>
      <c r="D44" s="15">
        <f t="shared" si="3"/>
        <v>1.057996298135499</v>
      </c>
      <c r="E44" s="15">
        <f t="shared" si="3"/>
        <v>38.86803376439432</v>
      </c>
      <c r="F44" s="15">
        <f t="shared" si="3"/>
        <v>56.864901590207715</v>
      </c>
      <c r="G44" s="15">
        <f t="shared" si="3"/>
        <v>3.0070106988121665</v>
      </c>
      <c r="H44" s="16">
        <f>H84</f>
        <v>71.26679000000001</v>
      </c>
    </row>
    <row r="45" spans="1:8" ht="12.75">
      <c r="A45" s="17" t="s">
        <v>40</v>
      </c>
      <c r="B45" s="17"/>
      <c r="C45" s="17"/>
      <c r="D45" s="17"/>
      <c r="E45" s="17"/>
      <c r="F45" s="17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2.75">
      <c r="A47" s="18" t="s">
        <v>41</v>
      </c>
      <c r="B47" s="19"/>
      <c r="C47" s="19"/>
      <c r="D47" s="19"/>
      <c r="E47" s="19"/>
      <c r="F47" s="19"/>
      <c r="G47" s="19"/>
      <c r="H47" s="19"/>
    </row>
    <row r="48" spans="1:8" ht="13.5" thickBot="1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20"/>
      <c r="B49" s="21" t="s">
        <v>42</v>
      </c>
      <c r="C49" s="21" t="s">
        <v>43</v>
      </c>
      <c r="D49" s="21" t="s">
        <v>44</v>
      </c>
      <c r="E49" s="21" t="s">
        <v>45</v>
      </c>
      <c r="F49" s="21" t="s">
        <v>46</v>
      </c>
      <c r="G49" s="21" t="s">
        <v>47</v>
      </c>
      <c r="H49" s="21" t="s">
        <v>7</v>
      </c>
    </row>
    <row r="50" spans="1:8" ht="13.5" thickBot="1">
      <c r="A50" s="22"/>
      <c r="B50" s="23"/>
      <c r="C50" s="23"/>
      <c r="D50" s="23"/>
      <c r="E50" s="23"/>
      <c r="F50" s="23"/>
      <c r="G50" s="23"/>
      <c r="H50" s="23"/>
    </row>
    <row r="51" spans="1:8" ht="13.5" thickTop="1">
      <c r="A51" s="24"/>
      <c r="B51" s="25"/>
      <c r="C51" s="25"/>
      <c r="D51" s="25"/>
      <c r="E51" s="25"/>
      <c r="F51" s="25"/>
      <c r="G51" s="25"/>
      <c r="H51" s="26"/>
    </row>
    <row r="52" spans="1:8" ht="12.75">
      <c r="A52" s="24" t="s">
        <v>8</v>
      </c>
      <c r="B52" s="27">
        <f aca="true" t="shared" si="4" ref="B52:H52">B53+SUM(B82:B84)</f>
        <v>957858.7923831824</v>
      </c>
      <c r="C52" s="27">
        <f t="shared" si="4"/>
        <v>112177</v>
      </c>
      <c r="D52" s="27">
        <f t="shared" si="4"/>
        <v>909587</v>
      </c>
      <c r="E52" s="27">
        <f t="shared" si="4"/>
        <v>964936</v>
      </c>
      <c r="F52" s="27">
        <f t="shared" si="4"/>
        <v>840717.4</v>
      </c>
      <c r="G52" s="27">
        <f t="shared" si="4"/>
        <v>63434.207616817555</v>
      </c>
      <c r="H52" s="27">
        <f t="shared" si="4"/>
        <v>3848.7104</v>
      </c>
    </row>
    <row r="53" spans="1:8" ht="12.75">
      <c r="A53" s="24" t="s">
        <v>9</v>
      </c>
      <c r="B53" s="27">
        <f>SUM(B55:B81)</f>
        <v>901418.7923831824</v>
      </c>
      <c r="C53" s="27">
        <f aca="true" t="shared" si="5" ref="C53:H53">SUM(C55:C81)</f>
        <v>104498</v>
      </c>
      <c r="D53" s="27">
        <f t="shared" si="5"/>
        <v>808281</v>
      </c>
      <c r="E53" s="27">
        <f t="shared" si="5"/>
        <v>937236</v>
      </c>
      <c r="F53" s="27">
        <f t="shared" si="5"/>
        <v>619004.01</v>
      </c>
      <c r="G53" s="27">
        <f t="shared" si="5"/>
        <v>60066.207616817555</v>
      </c>
      <c r="H53" s="27">
        <f t="shared" si="5"/>
        <v>3430.5040099999997</v>
      </c>
    </row>
    <row r="54" spans="1:8" ht="9" customHeight="1" thickBot="1">
      <c r="A54" s="24"/>
      <c r="B54" s="27"/>
      <c r="C54" s="27"/>
      <c r="D54" s="27"/>
      <c r="E54" s="27"/>
      <c r="F54" s="27"/>
      <c r="G54" s="27"/>
      <c r="H54" s="27"/>
    </row>
    <row r="55" spans="1:8" ht="12.75">
      <c r="A55" s="28" t="s">
        <v>10</v>
      </c>
      <c r="B55" s="29">
        <f>'[1]Eurostat data'!T219+'[1]Eurostat data'!T260</f>
        <v>5547</v>
      </c>
      <c r="C55" s="30">
        <f>'[1]Eurostat data'!T316</f>
        <v>406</v>
      </c>
      <c r="D55" s="30">
        <f>'[1]Eurostat data'!T357+'[1]Eurostat data'!T398</f>
        <v>26336</v>
      </c>
      <c r="E55" s="31">
        <f>'[1]Eurostat data'!T137</f>
        <v>45568</v>
      </c>
      <c r="F55" s="30">
        <f>'[1]Eurostat data'!T55+'[1]Eurostat data'!T96+'[1]Eurostat data'!T178+'[1]Eurostat data'!T439+'[1]Eurostat data'!T521+'[1]Eurostat data'!T615</f>
        <v>6526.67</v>
      </c>
      <c r="G55" s="30">
        <f>'[1]Eurostat data'!T480+('[1]Eurostat data'!T55-'[1]Eurostat data'!T568)</f>
        <v>1997</v>
      </c>
      <c r="H55" s="30">
        <f aca="true" t="shared" si="6" ref="H55:H84">SUM(B55:G55)/1000</f>
        <v>86.38067</v>
      </c>
    </row>
    <row r="56" spans="1:8" ht="12.75">
      <c r="A56" s="24" t="s">
        <v>11</v>
      </c>
      <c r="B56" s="32">
        <f>'[1]Eurostat data'!T220+'[1]Eurostat data'!T261</f>
        <v>23181</v>
      </c>
      <c r="C56" s="27">
        <f>'[1]Eurostat data'!T317</f>
        <v>277</v>
      </c>
      <c r="D56" s="27">
        <f>'[1]Eurostat data'!T358+'[1]Eurostat data'!T399</f>
        <v>2399</v>
      </c>
      <c r="E56" s="33">
        <f>'[1]Eurostat data'!T138</f>
        <v>15765</v>
      </c>
      <c r="F56" s="32">
        <f>'[1]Eurostat data'!T56+'[1]Eurostat data'!T97+'[1]Eurostat data'!T179+'[1]Eurostat data'!T440+'[1]Eurostat data'!T522+'[1]Eurostat data'!T616</f>
        <v>3399</v>
      </c>
      <c r="G56" s="27">
        <f>'[1]Eurostat data'!T481+('[1]Eurostat data'!T56-'[1]Eurostat data'!T569)</f>
        <v>469</v>
      </c>
      <c r="H56" s="27">
        <f t="shared" si="6"/>
        <v>45.49</v>
      </c>
    </row>
    <row r="57" spans="1:8" ht="12.75">
      <c r="A57" s="24" t="s">
        <v>12</v>
      </c>
      <c r="B57" s="32">
        <f>'[1]Eurostat data'!T221+'[1]Eurostat data'!T262</f>
        <v>48777</v>
      </c>
      <c r="C57" s="27">
        <f>'[1]Eurostat data'!T318</f>
        <v>131</v>
      </c>
      <c r="D57" s="27">
        <f>'[1]Eurostat data'!T359+'[1]Eurostat data'!T400</f>
        <v>3964</v>
      </c>
      <c r="E57" s="33">
        <f>'[1]Eurostat data'!T139</f>
        <v>26551</v>
      </c>
      <c r="F57" s="32">
        <f>'[1]Eurostat data'!T57+'[1]Eurostat data'!T98+'[1]Eurostat data'!T180+'[1]Eurostat data'!T441+'[1]Eurostat data'!T523+'[1]Eurostat data'!T617</f>
        <v>4149.15</v>
      </c>
      <c r="G57" s="27">
        <f>'[1]Eurostat data'!T482+('[1]Eurostat data'!T57-'[1]Eurostat data'!T570)</f>
        <v>356</v>
      </c>
      <c r="H57" s="27">
        <f t="shared" si="6"/>
        <v>83.92814999999999</v>
      </c>
    </row>
    <row r="58" spans="1:8" ht="12.75">
      <c r="A58" s="24" t="s">
        <v>13</v>
      </c>
      <c r="B58" s="32">
        <f>'[1]Eurostat data'!T222+'[1]Eurostat data'!T263</f>
        <v>17458</v>
      </c>
      <c r="C58" s="27">
        <f>'[1]Eurostat data'!T319</f>
        <v>1131</v>
      </c>
      <c r="D58" s="27">
        <f>'[1]Eurostat data'!T360+'[1]Eurostat data'!T401</f>
        <v>6928</v>
      </c>
      <c r="E58" s="33">
        <f>'[1]Eurostat data'!T140</f>
        <v>0</v>
      </c>
      <c r="F58" s="32">
        <f>'[1]Eurostat data'!T58+'[1]Eurostat data'!T99+'[1]Eurostat data'!T181+'[1]Eurostat data'!T442+'[1]Eurostat data'!T524+'[1]Eurostat data'!T618</f>
        <v>11013.56</v>
      </c>
      <c r="G58" s="27">
        <f>'[1]Eurostat data'!T483+('[1]Eurostat data'!T58-'[1]Eurostat data'!T571)</f>
        <v>0</v>
      </c>
      <c r="H58" s="27">
        <f t="shared" si="6"/>
        <v>36.530559999999994</v>
      </c>
    </row>
    <row r="59" spans="1:8" ht="12.75">
      <c r="A59" s="24" t="s">
        <v>14</v>
      </c>
      <c r="B59" s="32">
        <f>'[1]Eurostat data'!T223+'[1]Eurostat data'!T264</f>
        <v>275388.79238318244</v>
      </c>
      <c r="C59" s="27">
        <f>'[1]Eurostat data'!T320</f>
        <v>8604</v>
      </c>
      <c r="D59" s="27">
        <f>'[1]Eurostat data'!T361+'[1]Eurostat data'!T402</f>
        <v>85391</v>
      </c>
      <c r="E59" s="33">
        <f>'[1]Eurostat data'!T141</f>
        <v>148495</v>
      </c>
      <c r="F59" s="32">
        <f>'[1]Eurostat data'!T59+'[1]Eurostat data'!T100+'[1]Eurostat data'!T182+'[1]Eurostat data'!T443+'[1]Eurostat data'!T525+'[1]Eurostat data'!T619</f>
        <v>109367.05</v>
      </c>
      <c r="G59" s="27">
        <f>'[1]Eurostat data'!T484+('[1]Eurostat data'!T59-'[1]Eurostat data'!T572)</f>
        <v>28957.207616817555</v>
      </c>
      <c r="H59" s="27">
        <f t="shared" si="6"/>
        <v>656.2030500000001</v>
      </c>
    </row>
    <row r="60" spans="1:8" ht="12.75">
      <c r="A60" s="24" t="s">
        <v>15</v>
      </c>
      <c r="B60" s="32">
        <f>'[1]Eurostat data'!T224+'[1]Eurostat data'!T265</f>
        <v>9645</v>
      </c>
      <c r="C60" s="27">
        <f>'[1]Eurostat data'!T321</f>
        <v>37</v>
      </c>
      <c r="D60" s="27">
        <f>'[1]Eurostat data'!T362+'[1]Eurostat data'!T403</f>
        <v>702</v>
      </c>
      <c r="E60" s="33">
        <f>'[1]Eurostat data'!T142</f>
        <v>0</v>
      </c>
      <c r="F60" s="32">
        <f>'[1]Eurostat data'!T60+'[1]Eurostat data'!T101+'[1]Eurostat data'!T183+'[1]Eurostat data'!T444+'[1]Eurostat data'!T526+'[1]Eurostat data'!T620</f>
        <v>197</v>
      </c>
      <c r="G60" s="27">
        <f>'[1]Eurostat data'!T485+('[1]Eurostat data'!T60-'[1]Eurostat data'!T573)</f>
        <v>0</v>
      </c>
      <c r="H60" s="27">
        <f t="shared" si="6"/>
        <v>10.581</v>
      </c>
    </row>
    <row r="61" spans="1:8" ht="12.75">
      <c r="A61" s="24" t="s">
        <v>16</v>
      </c>
      <c r="B61" s="32">
        <f>'[1]Eurostat data'!T225+'[1]Eurostat data'!T266</f>
        <v>8018</v>
      </c>
      <c r="C61" s="27">
        <f>'[1]Eurostat data'!T322</f>
        <v>1731</v>
      </c>
      <c r="D61" s="27">
        <f>'[1]Eurostat data'!T363+'[1]Eurostat data'!T404</f>
        <v>16066</v>
      </c>
      <c r="E61" s="33">
        <f>'[1]Eurostat data'!T143</f>
        <v>0</v>
      </c>
      <c r="F61" s="32">
        <f>'[1]Eurostat data'!T61+'[1]Eurostat data'!T102+'[1]Eurostat data'!T184+'[1]Eurostat data'!T445+'[1]Eurostat data'!T527+'[1]Eurostat data'!T621</f>
        <v>3904.89</v>
      </c>
      <c r="G61" s="27">
        <f>'[1]Eurostat data'!T486+('[1]Eurostat data'!T61-'[1]Eurostat data'!T574)</f>
        <v>331</v>
      </c>
      <c r="H61" s="27">
        <f t="shared" si="6"/>
        <v>30.05089</v>
      </c>
    </row>
    <row r="62" spans="1:8" ht="12.75">
      <c r="A62" s="24" t="s">
        <v>17</v>
      </c>
      <c r="B62" s="32">
        <f>'[1]Eurostat data'!T226+'[1]Eurostat data'!T267</f>
        <v>33356</v>
      </c>
      <c r="C62" s="27">
        <f>'[1]Eurostat data'!T323</f>
        <v>9990</v>
      </c>
      <c r="D62" s="27">
        <f>'[1]Eurostat data'!T364+'[1]Eurostat data'!T405</f>
        <v>13797</v>
      </c>
      <c r="E62" s="33">
        <f>'[1]Eurostat data'!T144</f>
        <v>0</v>
      </c>
      <c r="F62" s="32">
        <f>'[1]Eurostat data'!T62+'[1]Eurostat data'!T103+'[1]Eurostat data'!T185+'[1]Eurostat data'!T446+'[1]Eurostat data'!T528+'[1]Eurostat data'!T622</f>
        <v>8610.62</v>
      </c>
      <c r="G62" s="27">
        <f>'[1]Eurostat data'!T487+('[1]Eurostat data'!T62-'[1]Eurostat data'!T575)</f>
        <v>856</v>
      </c>
      <c r="H62" s="27">
        <f t="shared" si="6"/>
        <v>66.60961999999999</v>
      </c>
    </row>
    <row r="63" spans="1:8" ht="12.75">
      <c r="A63" s="24" t="s">
        <v>18</v>
      </c>
      <c r="B63" s="32">
        <f>'[1]Eurostat data'!T227+'[1]Eurostat data'!T268</f>
        <v>48714</v>
      </c>
      <c r="C63" s="27">
        <f>'[1]Eurostat data'!T324</f>
        <v>18002</v>
      </c>
      <c r="D63" s="27">
        <f>'[1]Eurostat data'!T365+'[1]Eurostat data'!T406</f>
        <v>122820</v>
      </c>
      <c r="E63" s="33">
        <f>'[1]Eurostat data'!T145</f>
        <v>58973</v>
      </c>
      <c r="F63" s="32">
        <f>'[1]Eurostat data'!T63+'[1]Eurostat data'!T104+'[1]Eurostat data'!T186+'[1]Eurostat data'!T447+'[1]Eurostat data'!T529+'[1]Eurostat data'!T623</f>
        <v>69006.76</v>
      </c>
      <c r="G63" s="27">
        <f>'[1]Eurostat data'!T488+('[1]Eurostat data'!T63-'[1]Eurostat data'!T576)</f>
        <v>2920</v>
      </c>
      <c r="H63" s="27">
        <f t="shared" si="6"/>
        <v>320.43576</v>
      </c>
    </row>
    <row r="64" spans="1:11" ht="12.75">
      <c r="A64" s="24" t="s">
        <v>19</v>
      </c>
      <c r="B64" s="32">
        <f>'[1]Eurostat data'!T228+'[1]Eurostat data'!T269</f>
        <v>24447</v>
      </c>
      <c r="C64" s="27">
        <f>'[1]Eurostat data'!T325</f>
        <v>5892</v>
      </c>
      <c r="D64" s="27">
        <f>'[1]Eurostat data'!T366+'[1]Eurostat data'!T407</f>
        <v>25768</v>
      </c>
      <c r="E64" s="33">
        <f>'[1]Eurostat data'!T146</f>
        <v>439468</v>
      </c>
      <c r="F64" s="32">
        <f>'[1]Eurostat data'!T64+'[1]Eurostat data'!T105+'[1]Eurostat data'!T187+'[1]Eurostat data'!T448+'[1]Eurostat data'!T530+'[1]Eurostat data'!T624</f>
        <v>81003.61</v>
      </c>
      <c r="G64" s="27">
        <f>'[1]Eurostat data'!T489+('[1]Eurostat data'!T64-'[1]Eurostat data'!T577)</f>
        <v>4601</v>
      </c>
      <c r="H64" s="27">
        <f t="shared" si="6"/>
        <v>581.17961</v>
      </c>
      <c r="K64" s="34"/>
    </row>
    <row r="65" spans="1:11" ht="12.75">
      <c r="A65" s="24" t="s">
        <v>20</v>
      </c>
      <c r="B65" s="32">
        <f>'[1]Eurostat data'!T229+'[1]Eurostat data'!T270</f>
        <v>43073</v>
      </c>
      <c r="C65" s="27">
        <f>'[1]Eurostat data'!T326</f>
        <v>31459</v>
      </c>
      <c r="D65" s="27">
        <f>'[1]Eurostat data'!T367+'[1]Eurostat data'!T408</f>
        <v>178215</v>
      </c>
      <c r="E65" s="33">
        <f>'[1]Eurostat data'!T147</f>
        <v>0</v>
      </c>
      <c r="F65" s="32">
        <f>'[1]Eurostat data'!T65+'[1]Eurostat data'!T106+'[1]Eurostat data'!T188+'[1]Eurostat data'!T449+'[1]Eurostat data'!T531+'[1]Eurostat data'!T625</f>
        <v>66288.29</v>
      </c>
      <c r="G65" s="27">
        <f>'[1]Eurostat data'!T490+('[1]Eurostat data'!T65-'[1]Eurostat data'!T578)</f>
        <v>6663</v>
      </c>
      <c r="H65" s="27">
        <f t="shared" si="6"/>
        <v>325.69829</v>
      </c>
      <c r="K65" s="34"/>
    </row>
    <row r="66" spans="1:11" ht="12.75">
      <c r="A66" s="24" t="s">
        <v>21</v>
      </c>
      <c r="B66" s="32">
        <f>'[1]Eurostat data'!T230+'[1]Eurostat data'!T271</f>
        <v>0</v>
      </c>
      <c r="C66" s="27">
        <f>'[1]Eurostat data'!T327</f>
        <v>5064</v>
      </c>
      <c r="D66" s="27">
        <f>'[1]Eurostat data'!T368+'[1]Eurostat data'!T409</f>
        <v>0</v>
      </c>
      <c r="E66" s="33">
        <f>'[1]Eurostat data'!T148</f>
        <v>0</v>
      </c>
      <c r="F66" s="32">
        <f>'[1]Eurostat data'!T66+'[1]Eurostat data'!T107+'[1]Eurostat data'!T189+'[1]Eurostat data'!T450+'[1]Eurostat data'!T532+'[1]Eurostat data'!T626</f>
        <v>666.2800000000001</v>
      </c>
      <c r="G66" s="27">
        <f>'[1]Eurostat data'!T491+('[1]Eurostat data'!T66-'[1]Eurostat data'!T579)</f>
        <v>0</v>
      </c>
      <c r="H66" s="27">
        <f t="shared" si="6"/>
        <v>5.73028</v>
      </c>
      <c r="K66" s="34"/>
    </row>
    <row r="67" spans="1:11" ht="12.75">
      <c r="A67" s="24" t="s">
        <v>22</v>
      </c>
      <c r="B67" s="32">
        <f>'[1]Eurostat data'!T231+'[1]Eurostat data'!T272</f>
        <v>2</v>
      </c>
      <c r="C67" s="27">
        <f>'[1]Eurostat data'!T328</f>
        <v>2</v>
      </c>
      <c r="D67" s="27">
        <f>'[1]Eurostat data'!T369+'[1]Eurostat data'!T410</f>
        <v>2057</v>
      </c>
      <c r="E67" s="33">
        <f>'[1]Eurostat data'!T149</f>
        <v>0</v>
      </c>
      <c r="F67" s="32">
        <f>'[1]Eurostat data'!T67+'[1]Eurostat data'!T108+'[1]Eurostat data'!T190+'[1]Eurostat data'!T451+'[1]Eurostat data'!T533+'[1]Eurostat data'!T627</f>
        <v>3213</v>
      </c>
      <c r="G67" s="27">
        <f>'[1]Eurostat data'!T492+('[1]Eurostat data'!T67-'[1]Eurostat data'!T580)</f>
        <v>0</v>
      </c>
      <c r="H67" s="27">
        <f t="shared" si="6"/>
        <v>5.274</v>
      </c>
      <c r="K67" s="34"/>
    </row>
    <row r="68" spans="1:11" ht="12.75">
      <c r="A68" s="24" t="s">
        <v>23</v>
      </c>
      <c r="B68" s="32">
        <f>'[1]Eurostat data'!T232+'[1]Eurostat data'!T273</f>
        <v>1</v>
      </c>
      <c r="C68" s="27">
        <f>'[1]Eurostat data'!T329</f>
        <v>566</v>
      </c>
      <c r="D68" s="27">
        <f>'[1]Eurostat data'!T370+'[1]Eurostat data'!T411</f>
        <v>2025</v>
      </c>
      <c r="E68" s="33">
        <f>'[1]Eurostat data'!T150</f>
        <v>9894</v>
      </c>
      <c r="F68" s="32">
        <f>'[1]Eurostat data'!T68+'[1]Eurostat data'!T109+'[1]Eurostat data'!T191+'[1]Eurostat data'!T452+'[1]Eurostat data'!T534+'[1]Eurostat data'!T628</f>
        <v>1188</v>
      </c>
      <c r="G68" s="27">
        <f>'[1]Eurostat data'!T493+('[1]Eurostat data'!T68-'[1]Eurostat data'!T581)</f>
        <v>824</v>
      </c>
      <c r="H68" s="27">
        <f t="shared" si="6"/>
        <v>14.498</v>
      </c>
      <c r="K68" s="34"/>
    </row>
    <row r="69" spans="1:11" ht="12.75">
      <c r="A69" s="24" t="s">
        <v>24</v>
      </c>
      <c r="B69" s="32">
        <f>'[1]Eurostat data'!T233+'[1]Eurostat data'!T274</f>
        <v>0</v>
      </c>
      <c r="C69" s="27">
        <f>'[1]Eurostat data'!T330</f>
        <v>0</v>
      </c>
      <c r="D69" s="27">
        <f>'[1]Eurostat data'!T371+'[1]Eurostat data'!T412</f>
        <v>2402</v>
      </c>
      <c r="E69" s="33">
        <f>'[1]Eurostat data'!T151</f>
        <v>0</v>
      </c>
      <c r="F69" s="32">
        <f>'[1]Eurostat data'!T69+'[1]Eurostat data'!T110+'[1]Eurostat data'!T192+'[1]Eurostat data'!T453+'[1]Eurostat data'!T535+'[1]Eurostat data'!T629</f>
        <v>1178.26</v>
      </c>
      <c r="G69" s="27">
        <f>'[1]Eurostat data'!T494+('[1]Eurostat data'!T69-'[1]Eurostat data'!T582)</f>
        <v>833</v>
      </c>
      <c r="H69" s="27">
        <f t="shared" si="6"/>
        <v>4.41326</v>
      </c>
      <c r="K69" s="34"/>
    </row>
    <row r="70" spans="1:11" ht="12.75">
      <c r="A70" s="24" t="s">
        <v>25</v>
      </c>
      <c r="B70" s="32">
        <f>'[1]Eurostat data'!T234+'[1]Eurostat data'!T275</f>
        <v>7086</v>
      </c>
      <c r="C70" s="27">
        <f>'[1]Eurostat data'!T331</f>
        <v>355</v>
      </c>
      <c r="D70" s="27">
        <f>'[1]Eurostat data'!T372+'[1]Eurostat data'!T413</f>
        <v>15295</v>
      </c>
      <c r="E70" s="33">
        <f>'[1]Eurostat data'!T152</f>
        <v>14818</v>
      </c>
      <c r="F70" s="32">
        <f>'[1]Eurostat data'!T70+'[1]Eurostat data'!T111+'[1]Eurostat data'!T193+'[1]Eurostat data'!T454+'[1]Eurostat data'!T536+'[1]Eurostat data'!T630</f>
        <v>2513.52</v>
      </c>
      <c r="G70" s="27">
        <f>'[1]Eurostat data'!T495+('[1]Eurostat data'!T70-'[1]Eurostat data'!T583)</f>
        <v>4</v>
      </c>
      <c r="H70" s="27">
        <f t="shared" si="6"/>
        <v>40.07152</v>
      </c>
      <c r="K70" s="34"/>
    </row>
    <row r="71" spans="1:11" ht="12.75">
      <c r="A71" s="24" t="s">
        <v>26</v>
      </c>
      <c r="B71" s="32">
        <f>'[1]Eurostat data'!T235+'[1]Eurostat data'!T276</f>
        <v>0</v>
      </c>
      <c r="C71" s="27">
        <f>'[1]Eurostat data'!T332</f>
        <v>2276</v>
      </c>
      <c r="D71" s="27">
        <f>'[1]Eurostat data'!T373+'[1]Eurostat data'!T414</f>
        <v>0</v>
      </c>
      <c r="E71" s="33">
        <f>'[1]Eurostat data'!T153</f>
        <v>0</v>
      </c>
      <c r="F71" s="32">
        <f>'[1]Eurostat data'!T71+'[1]Eurostat data'!T112+'[1]Eurostat data'!T194+'[1]Eurostat data'!T455+'[1]Eurostat data'!T537+'[1]Eurostat data'!T631</f>
        <v>0</v>
      </c>
      <c r="G71" s="27">
        <f>'[1]Eurostat data'!T496+('[1]Eurostat data'!T71-'[1]Eurostat data'!T584)</f>
        <v>0</v>
      </c>
      <c r="H71" s="27">
        <f t="shared" si="6"/>
        <v>2.276</v>
      </c>
      <c r="K71" s="34"/>
    </row>
    <row r="72" spans="1:11" ht="12.75">
      <c r="A72" s="24" t="s">
        <v>27</v>
      </c>
      <c r="B72" s="32">
        <f>'[1]Eurostat data'!T236+'[1]Eurostat data'!T277</f>
        <v>23469</v>
      </c>
      <c r="C72" s="27">
        <f>'[1]Eurostat data'!T333</f>
        <v>2065</v>
      </c>
      <c r="D72" s="27">
        <f>'[1]Eurostat data'!T374+'[1]Eurostat data'!T415</f>
        <v>66753</v>
      </c>
      <c r="E72" s="33">
        <f>'[1]Eurostat data'!T154</f>
        <v>4169</v>
      </c>
      <c r="F72" s="32">
        <f>'[1]Eurostat data'!T72+'[1]Eurostat data'!T113+'[1]Eurostat data'!T195+'[1]Eurostat data'!T456+'[1]Eurostat data'!T538+'[1]Eurostat data'!T632</f>
        <v>11321.12</v>
      </c>
      <c r="G72" s="27">
        <f>'[1]Eurostat data'!T497+('[1]Eurostat data'!T72-'[1]Eurostat data'!T585)</f>
        <v>147</v>
      </c>
      <c r="H72" s="27">
        <f t="shared" si="6"/>
        <v>107.92412</v>
      </c>
      <c r="K72" s="34"/>
    </row>
    <row r="73" spans="1:11" ht="12.75">
      <c r="A73" s="24" t="s">
        <v>28</v>
      </c>
      <c r="B73" s="32">
        <f>'[1]Eurostat data'!T237+'[1]Eurostat data'!T278</f>
        <v>5524</v>
      </c>
      <c r="C73" s="27">
        <f>'[1]Eurostat data'!T334</f>
        <v>1243</v>
      </c>
      <c r="D73" s="27">
        <f>'[1]Eurostat data'!T375+'[1]Eurostat data'!T416</f>
        <v>12578</v>
      </c>
      <c r="E73" s="33">
        <f>'[1]Eurostat data'!T155</f>
        <v>0</v>
      </c>
      <c r="F73" s="32">
        <f>'[1]Eurostat data'!T73+'[1]Eurostat data'!T114+'[1]Eurostat data'!T196+'[1]Eurostat data'!T457+'[1]Eurostat data'!T539+'[1]Eurostat data'!T633</f>
        <v>48722.34</v>
      </c>
      <c r="G73" s="27">
        <f>'[1]Eurostat data'!T498+('[1]Eurostat data'!T73-'[1]Eurostat data'!T586)</f>
        <v>3138</v>
      </c>
      <c r="H73" s="27">
        <f t="shared" si="6"/>
        <v>71.20533999999999</v>
      </c>
      <c r="K73" s="34"/>
    </row>
    <row r="74" spans="1:11" ht="12.75">
      <c r="A74" s="24" t="s">
        <v>29</v>
      </c>
      <c r="B74" s="32">
        <f>'[1]Eurostat data'!T238+'[1]Eurostat data'!T279</f>
        <v>141176</v>
      </c>
      <c r="C74" s="27">
        <f>'[1]Eurostat data'!T335</f>
        <v>2323</v>
      </c>
      <c r="D74" s="27">
        <f>'[1]Eurostat data'!T376+'[1]Eurostat data'!T417</f>
        <v>5359</v>
      </c>
      <c r="E74" s="33">
        <f>'[1]Eurostat data'!T156</f>
        <v>0</v>
      </c>
      <c r="F74" s="32">
        <f>'[1]Eurostat data'!T74+'[1]Eurostat data'!T115+'[1]Eurostat data'!T197+'[1]Eurostat data'!T458+'[1]Eurostat data'!T540+'[1]Eurostat data'!T634</f>
        <v>7054.63</v>
      </c>
      <c r="G74" s="27">
        <f>'[1]Eurostat data'!T499+('[1]Eurostat data'!T74-'[1]Eurostat data'!T587)</f>
        <v>871</v>
      </c>
      <c r="H74" s="27">
        <f t="shared" si="6"/>
        <v>156.78363000000002</v>
      </c>
      <c r="K74" s="34"/>
    </row>
    <row r="75" spans="1:11" ht="12.75">
      <c r="A75" s="24" t="s">
        <v>30</v>
      </c>
      <c r="B75" s="32">
        <f>'[1]Eurostat data'!T239+'[1]Eurostat data'!T280</f>
        <v>11196</v>
      </c>
      <c r="C75" s="27">
        <f>'[1]Eurostat data'!T336</f>
        <v>4148</v>
      </c>
      <c r="D75" s="27">
        <f>'[1]Eurostat data'!T377+'[1]Eurostat data'!T418</f>
        <v>15199</v>
      </c>
      <c r="E75" s="33">
        <f>'[1]Eurostat data'!T157</f>
        <v>0</v>
      </c>
      <c r="F75" s="32">
        <f>'[1]Eurostat data'!T75+'[1]Eurostat data'!T116+'[1]Eurostat data'!T198+'[1]Eurostat data'!T459+'[1]Eurostat data'!T541+'[1]Eurostat data'!T635</f>
        <v>15811.42</v>
      </c>
      <c r="G75" s="27">
        <f>'[1]Eurostat data'!T500+('[1]Eurostat data'!T75-'[1]Eurostat data'!T588)</f>
        <v>508</v>
      </c>
      <c r="H75" s="27">
        <f t="shared" si="6"/>
        <v>46.86242</v>
      </c>
      <c r="K75" s="34"/>
    </row>
    <row r="76" spans="1:11" ht="12.75">
      <c r="A76" s="24" t="s">
        <v>31</v>
      </c>
      <c r="B76" s="32">
        <f>'[1]Eurostat data'!T240+'[1]Eurostat data'!T281</f>
        <v>25823</v>
      </c>
      <c r="C76" s="27">
        <f>'[1]Eurostat data'!T337</f>
        <v>700</v>
      </c>
      <c r="D76" s="27">
        <f>'[1]Eurostat data'!T378+'[1]Eurostat data'!T419</f>
        <v>9983</v>
      </c>
      <c r="E76" s="33">
        <f>'[1]Eurostat data'!T158</f>
        <v>11226</v>
      </c>
      <c r="F76" s="32">
        <f>'[1]Eurostat data'!T76+'[1]Eurostat data'!T117+'[1]Eurostat data'!T199+'[1]Eurostat data'!T460+'[1]Eurostat data'!T542+'[1]Eurostat data'!T636</f>
        <v>17223</v>
      </c>
      <c r="G76" s="27">
        <f>'[1]Eurostat data'!T501+('[1]Eurostat data'!T76-'[1]Eurostat data'!T589)</f>
        <v>0</v>
      </c>
      <c r="H76" s="27">
        <f t="shared" si="6"/>
        <v>64.955</v>
      </c>
      <c r="K76" s="34"/>
    </row>
    <row r="77" spans="1:11" ht="12.75">
      <c r="A77" s="24" t="s">
        <v>32</v>
      </c>
      <c r="B77" s="32">
        <f>'[1]Eurostat data'!T241+'[1]Eurostat data'!T282</f>
        <v>5323</v>
      </c>
      <c r="C77" s="27">
        <f>'[1]Eurostat data'!T338</f>
        <v>16</v>
      </c>
      <c r="D77" s="27">
        <f>'[1]Eurostat data'!T379+'[1]Eurostat data'!T420</f>
        <v>476</v>
      </c>
      <c r="E77" s="33">
        <f>'[1]Eurostat data'!T159</f>
        <v>6273</v>
      </c>
      <c r="F77" s="32">
        <f>'[1]Eurostat data'!T77+'[1]Eurostat data'!T118+'[1]Eurostat data'!T200+'[1]Eurostat data'!T461+'[1]Eurostat data'!T543+'[1]Eurostat data'!T637</f>
        <v>4307</v>
      </c>
      <c r="G77" s="27">
        <f>'[1]Eurostat data'!T502+('[1]Eurostat data'!T77-'[1]Eurostat data'!T590)</f>
        <v>4</v>
      </c>
      <c r="H77" s="27">
        <f t="shared" si="6"/>
        <v>16.399</v>
      </c>
      <c r="K77" s="34"/>
    </row>
    <row r="78" spans="1:11" ht="12.75">
      <c r="A78" s="24" t="s">
        <v>33</v>
      </c>
      <c r="B78" s="32">
        <f>'[1]Eurostat data'!T242+'[1]Eurostat data'!T283</f>
        <v>4672</v>
      </c>
      <c r="C78" s="27">
        <f>'[1]Eurostat data'!T339</f>
        <v>681</v>
      </c>
      <c r="D78" s="27">
        <f>'[1]Eurostat data'!T380+'[1]Eurostat data'!T421</f>
        <v>2084</v>
      </c>
      <c r="E78" s="33">
        <f>'[1]Eurostat data'!T160</f>
        <v>16703</v>
      </c>
      <c r="F78" s="32">
        <f>'[1]Eurostat data'!T78+'[1]Eurostat data'!T119+'[1]Eurostat data'!T201+'[1]Eurostat data'!T462+'[1]Eurostat data'!T544+'[1]Eurostat data'!T638</f>
        <v>4778</v>
      </c>
      <c r="G78" s="27">
        <f>'[1]Eurostat data'!T503+('[1]Eurostat data'!T78-'[1]Eurostat data'!T591)</f>
        <v>246</v>
      </c>
      <c r="H78" s="27">
        <f t="shared" si="6"/>
        <v>29.164</v>
      </c>
      <c r="K78" s="34"/>
    </row>
    <row r="79" spans="1:11" ht="12.75">
      <c r="A79" s="24" t="s">
        <v>34</v>
      </c>
      <c r="B79" s="32">
        <f>'[1]Eurostat data'!T243+'[1]Eurostat data'!T284</f>
        <v>13712</v>
      </c>
      <c r="C79" s="27">
        <f>'[1]Eurostat data'!T340</f>
        <v>425</v>
      </c>
      <c r="D79" s="27">
        <f>'[1]Eurostat data'!T381+'[1]Eurostat data'!T422</f>
        <v>11845</v>
      </c>
      <c r="E79" s="33">
        <f>'[1]Eurostat data'!T161</f>
        <v>22958</v>
      </c>
      <c r="F79" s="32">
        <f>'[1]Eurostat data'!T79+'[1]Eurostat data'!T120+'[1]Eurostat data'!T202+'[1]Eurostat data'!T463+'[1]Eurostat data'!T545+'[1]Eurostat data'!T639</f>
        <v>27963.63</v>
      </c>
      <c r="G79" s="27">
        <f>'[1]Eurostat data'!T504+('[1]Eurostat data'!T79-'[1]Eurostat data'!T592)</f>
        <v>544</v>
      </c>
      <c r="H79" s="27">
        <f t="shared" si="6"/>
        <v>77.44763</v>
      </c>
      <c r="K79" s="34"/>
    </row>
    <row r="80" spans="1:11" ht="12.75">
      <c r="A80" s="24" t="s">
        <v>35</v>
      </c>
      <c r="B80" s="32">
        <f>'[1]Eurostat data'!T244+'[1]Eurostat data'!T285</f>
        <v>514</v>
      </c>
      <c r="C80" s="27">
        <f>'[1]Eurostat data'!T341</f>
        <v>873</v>
      </c>
      <c r="D80" s="27">
        <f>'[1]Eurostat data'!T382+'[1]Eurostat data'!T423</f>
        <v>1708</v>
      </c>
      <c r="E80" s="33">
        <f>'[1]Eurostat data'!T162</f>
        <v>63889</v>
      </c>
      <c r="F80" s="32">
        <f>'[1]Eurostat data'!T80+'[1]Eurostat data'!T121+'[1]Eurostat data'!T203+'[1]Eurostat data'!T464+'[1]Eurostat data'!T546+'[1]Eurostat data'!T640</f>
        <v>82510.3</v>
      </c>
      <c r="G80" s="27">
        <f>'[1]Eurostat data'!T505+('[1]Eurostat data'!T80-'[1]Eurostat data'!T593)</f>
        <v>800</v>
      </c>
      <c r="H80" s="27">
        <f t="shared" si="6"/>
        <v>150.2943</v>
      </c>
      <c r="K80" s="34"/>
    </row>
    <row r="81" spans="1:11" ht="12.75">
      <c r="A81" s="24" t="s">
        <v>48</v>
      </c>
      <c r="B81" s="32">
        <f>'[1]Eurostat data'!T245+'[1]Eurostat data'!T286</f>
        <v>125316</v>
      </c>
      <c r="C81" s="27">
        <f>'[1]Eurostat data'!T342</f>
        <v>6101</v>
      </c>
      <c r="D81" s="27">
        <f>'[1]Eurostat data'!T383+'[1]Eurostat data'!T424</f>
        <v>178131</v>
      </c>
      <c r="E81" s="33">
        <f>'[1]Eurostat data'!T163</f>
        <v>52486</v>
      </c>
      <c r="F81" s="32">
        <f>'[1]Eurostat data'!T81+'[1]Eurostat data'!T122+'[1]Eurostat data'!T204+'[1]Eurostat data'!T465+'[1]Eurostat data'!T547+'[1]Eurostat data'!T641</f>
        <v>27086.91</v>
      </c>
      <c r="G81" s="27">
        <f>'[1]Eurostat data'!T506+('[1]Eurostat data'!T81-'[1]Eurostat data'!T594)</f>
        <v>4997</v>
      </c>
      <c r="H81" s="27">
        <f t="shared" si="6"/>
        <v>394.11791</v>
      </c>
      <c r="K81" s="34"/>
    </row>
    <row r="82" spans="1:11" ht="12.75">
      <c r="A82" s="24" t="s">
        <v>37</v>
      </c>
      <c r="B82" s="32">
        <f>'[1]Eurostat data'!T246+'[1]Eurostat data'!T287</f>
        <v>56375</v>
      </c>
      <c r="C82" s="27">
        <f>'[1]Eurostat data'!T343</f>
        <v>7519</v>
      </c>
      <c r="D82" s="27">
        <f>'[1]Eurostat data'!T384+'[1]Eurostat data'!T425</f>
        <v>100026</v>
      </c>
      <c r="E82" s="33">
        <f>'[1]Eurostat data'!T164</f>
        <v>0</v>
      </c>
      <c r="F82" s="32">
        <f>'[1]Eurostat data'!T82+'[1]Eurostat data'!T123+'[1]Eurostat data'!T205+'[1]Eurostat data'!T466+'[1]Eurostat data'!T548+'[1]Eurostat data'!T642</f>
        <v>39305.6</v>
      </c>
      <c r="G82" s="27">
        <f>'[1]Eurostat data'!T507+('[1]Eurostat data'!T82-'[1]Eurostat data'!T595)</f>
        <v>77</v>
      </c>
      <c r="H82" s="27">
        <f t="shared" si="6"/>
        <v>203.3026</v>
      </c>
      <c r="K82" s="34"/>
    </row>
    <row r="83" spans="1:11" ht="12.75">
      <c r="A83" s="24" t="s">
        <v>38</v>
      </c>
      <c r="B83" s="32">
        <f>'[1]Eurostat data'!T248+'[1]Eurostat data'!T289</f>
        <v>65</v>
      </c>
      <c r="C83" s="27">
        <f>'[1]Eurostat data'!T345</f>
        <v>16</v>
      </c>
      <c r="D83" s="27">
        <f>'[1]Eurostat data'!T386+'[1]Eurostat data'!T427</f>
        <v>526</v>
      </c>
      <c r="E83" s="33">
        <f>'[1]Eurostat data'!T166</f>
        <v>0</v>
      </c>
      <c r="F83" s="32">
        <f>'[1]Eurostat data'!T84+'[1]Eurostat data'!T125+'[1]Eurostat data'!T207+'[1]Eurostat data'!T468+'[1]Eurostat data'!T550+'[1]Eurostat data'!T644</f>
        <v>141882</v>
      </c>
      <c r="G83" s="27">
        <f>'[1]Eurostat data'!T509+('[1]Eurostat data'!T84-'[1]Eurostat data'!T597)</f>
        <v>1148</v>
      </c>
      <c r="H83" s="27">
        <f t="shared" si="6"/>
        <v>143.637</v>
      </c>
      <c r="K83" s="34"/>
    </row>
    <row r="84" spans="1:11" ht="13.5" thickBot="1">
      <c r="A84" s="35" t="s">
        <v>39</v>
      </c>
      <c r="B84" s="36">
        <f>'[1]Eurostat data'!T249+'[1]Eurostat data'!T290</f>
        <v>0</v>
      </c>
      <c r="C84" s="37">
        <f>'[1]Eurostat data'!T346</f>
        <v>144</v>
      </c>
      <c r="D84" s="37">
        <f>'[1]Eurostat data'!T387+'[1]Eurostat data'!T428</f>
        <v>754</v>
      </c>
      <c r="E84" s="38">
        <f>'[1]Eurostat data'!T167</f>
        <v>27700</v>
      </c>
      <c r="F84" s="36">
        <f>'[1]Eurostat data'!T85+'[1]Eurostat data'!T126+'[1]Eurostat data'!T208+'[1]Eurostat data'!T469+'[1]Eurostat data'!T551+'[1]Eurostat data'!T645</f>
        <v>40525.79</v>
      </c>
      <c r="G84" s="37">
        <f>'[1]Eurostat data'!T510+('[1]Eurostat data'!T85-'[1]Eurostat data'!T598)</f>
        <v>2143</v>
      </c>
      <c r="H84" s="37">
        <f t="shared" si="6"/>
        <v>71.26679000000001</v>
      </c>
      <c r="K84" s="34"/>
    </row>
    <row r="85" spans="1:8" ht="12.75">
      <c r="A85" s="17"/>
      <c r="B85" s="17"/>
      <c r="C85" s="17"/>
      <c r="D85" s="17"/>
      <c r="E85" s="17"/>
      <c r="F85" s="17"/>
      <c r="G85" s="17"/>
      <c r="H85" s="17"/>
    </row>
  </sheetData>
  <sheetProtection/>
  <mergeCells count="16">
    <mergeCell ref="G4:G5"/>
    <mergeCell ref="H4:H5"/>
    <mergeCell ref="A49:A50"/>
    <mergeCell ref="B49:B50"/>
    <mergeCell ref="C49:C50"/>
    <mergeCell ref="D49:D50"/>
    <mergeCell ref="E49:E50"/>
    <mergeCell ref="F49:F50"/>
    <mergeCell ref="G49:G50"/>
    <mergeCell ref="H49:H50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2011-08-05T08:17:19Z</dcterms:created>
  <dcterms:modified xsi:type="dcterms:W3CDTF">2011-08-05T08:17:58Z</dcterms:modified>
  <cp:category/>
  <cp:version/>
  <cp:contentType/>
  <cp:contentStatus/>
</cp:coreProperties>
</file>