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g. 30 - Grains" sheetId="1" r:id="rId1"/>
    <sheet name="Fig. 31 - Meat" sheetId="2" r:id="rId2"/>
    <sheet name="Prod agri background data" sheetId="3" r:id="rId3"/>
    <sheet name="M &amp; X data" sheetId="4" r:id="rId4"/>
    <sheet name="Prod meat and dairy abs (old)" sheetId="5" r:id="rId5"/>
  </sheets>
  <definedNames/>
  <calcPr fullCalcOnLoad="1"/>
</workbook>
</file>

<file path=xl/sharedStrings.xml><?xml version="1.0" encoding="utf-8"?>
<sst xmlns="http://schemas.openxmlformats.org/spreadsheetml/2006/main" count="250" uniqueCount="56">
  <si>
    <t>EU27</t>
  </si>
  <si>
    <t>Western Balkans</t>
  </si>
  <si>
    <t>Ukraine</t>
  </si>
  <si>
    <t>Production in kt</t>
  </si>
  <si>
    <t>Growth %</t>
  </si>
  <si>
    <t>2004-2006</t>
  </si>
  <si>
    <t>1997-2006</t>
  </si>
  <si>
    <t>2007-16</t>
  </si>
  <si>
    <t>Wheat</t>
  </si>
  <si>
    <t>Rice</t>
  </si>
  <si>
    <t>Coarse grains</t>
  </si>
  <si>
    <t>Oilseeds</t>
  </si>
  <si>
    <t>Oilseed meal</t>
  </si>
  <si>
    <t>Grain</t>
  </si>
  <si>
    <t>Beef</t>
  </si>
  <si>
    <t>Pig meat</t>
  </si>
  <si>
    <t>Sheep meat</t>
  </si>
  <si>
    <t>Poultry</t>
  </si>
  <si>
    <t>Population (000)</t>
  </si>
  <si>
    <t>Butter</t>
  </si>
  <si>
    <t>Cheese</t>
  </si>
  <si>
    <t>Skim milk powder</t>
  </si>
  <si>
    <t>Whole milk powder</t>
  </si>
  <si>
    <t>SEE: Albania, Bosnia and Herzogovina, Croatia, Macedonia, Montenegro, Serbia</t>
  </si>
  <si>
    <t>Production of meat and dairy products, 2004-2006 and projections for 2016</t>
  </si>
  <si>
    <t>SEE</t>
  </si>
  <si>
    <t>Meat</t>
  </si>
  <si>
    <t>Milk</t>
  </si>
  <si>
    <t xml:space="preserve">EU27 Meat </t>
  </si>
  <si>
    <t xml:space="preserve">EU27 Milk </t>
  </si>
  <si>
    <t xml:space="preserve">W Balkans Meat </t>
  </si>
  <si>
    <t>W Balkans Milk</t>
  </si>
  <si>
    <t>Meat include: beef, pig meat, sheep meat, poultry</t>
  </si>
  <si>
    <t>Dairy include: butter, cheese, skim milk, whole, milk</t>
  </si>
  <si>
    <t>Production</t>
  </si>
  <si>
    <t>Eastern Europe</t>
  </si>
  <si>
    <t>NA</t>
  </si>
  <si>
    <t>kt</t>
  </si>
  <si>
    <t>Export</t>
  </si>
  <si>
    <t>Import</t>
  </si>
  <si>
    <t>Imports in kt</t>
  </si>
  <si>
    <t>Exports in kt</t>
  </si>
  <si>
    <t>2004-2006 average</t>
  </si>
  <si>
    <t>Grain production</t>
  </si>
  <si>
    <t>Grain: net imports</t>
  </si>
  <si>
    <t>Meat production</t>
  </si>
  <si>
    <t>Meat: net imports</t>
  </si>
  <si>
    <t>Net imports</t>
  </si>
  <si>
    <t>Grain include: wheat, rice, coarse grain</t>
  </si>
  <si>
    <t>Western Balkans: Albania, Bosnia and Herzogovina, Croatia, Macedonia, Montenegro, Serbia</t>
  </si>
  <si>
    <t xml:space="preserve">Source: FAO </t>
  </si>
  <si>
    <t>Source: FAO</t>
  </si>
  <si>
    <t>Meat includes: Beef, pig meat, sheep meat, poultry</t>
  </si>
  <si>
    <t>Source:</t>
  </si>
  <si>
    <t xml:space="preserve">OECD-FAO Agricultural Outlook 2007 </t>
  </si>
  <si>
    <t>World Bank data for population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</si>
</sst>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Times New Roman"/>
      <family val="1"/>
    </font>
    <font>
      <sz val="8"/>
      <color indexed="23"/>
      <name val="Times New Roman"/>
      <family val="1"/>
    </font>
    <font>
      <i/>
      <sz val="8"/>
      <name val="Times New Roman"/>
      <family val="1"/>
    </font>
    <font>
      <i/>
      <sz val="8"/>
      <color indexed="23"/>
      <name val="Times New Roman"/>
      <family val="1"/>
    </font>
    <font>
      <sz val="8"/>
      <color indexed="23"/>
      <name val="Times"/>
      <family val="1"/>
    </font>
    <font>
      <sz val="8"/>
      <name val="Times"/>
      <family val="1"/>
    </font>
    <font>
      <i/>
      <sz val="8"/>
      <color indexed="23"/>
      <name val="Times"/>
      <family val="1"/>
    </font>
    <font>
      <i/>
      <sz val="8"/>
      <name val="Times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7.4"/>
      <color indexed="8"/>
      <name val="Arial"/>
      <family val="2"/>
    </font>
    <font>
      <sz val="5.8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20" fillId="24" borderId="0" xfId="0" applyNumberFormat="1" applyFont="1" applyFill="1" applyAlignment="1">
      <alignment horizontal="right"/>
    </xf>
    <xf numFmtId="3" fontId="20" fillId="0" borderId="0" xfId="56" applyNumberFormat="1" applyFont="1" applyFill="1" applyAlignment="1">
      <alignment horizontal="right"/>
      <protection/>
    </xf>
    <xf numFmtId="4" fontId="21" fillId="0" borderId="0" xfId="56" applyNumberFormat="1" applyFont="1" applyFill="1" applyBorder="1" applyAlignment="1">
      <alignment horizontal="right"/>
      <protection/>
    </xf>
    <xf numFmtId="4" fontId="21" fillId="0" borderId="10" xfId="56" applyNumberFormat="1" applyFont="1" applyFill="1" applyBorder="1" applyAlignment="1">
      <alignment horizontal="right"/>
      <protection/>
    </xf>
    <xf numFmtId="3" fontId="22" fillId="0" borderId="0" xfId="56" applyNumberFormat="1" applyFont="1" applyFill="1" applyAlignment="1">
      <alignment horizontal="right"/>
      <protection/>
    </xf>
    <xf numFmtId="4" fontId="23" fillId="0" borderId="0" xfId="56" applyNumberFormat="1" applyFont="1" applyFill="1" applyBorder="1" applyAlignment="1">
      <alignment horizontal="right"/>
      <protection/>
    </xf>
    <xf numFmtId="4" fontId="23" fillId="0" borderId="10" xfId="56" applyNumberFormat="1" applyFont="1" applyFill="1" applyBorder="1" applyAlignment="1">
      <alignment horizontal="right"/>
      <protection/>
    </xf>
    <xf numFmtId="3" fontId="20" fillId="24" borderId="0" xfId="56" applyNumberFormat="1" applyFont="1" applyFill="1" applyAlignment="1">
      <alignment horizontal="right"/>
      <protection/>
    </xf>
    <xf numFmtId="4" fontId="23" fillId="24" borderId="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19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3" fontId="22" fillId="24" borderId="0" xfId="0" applyNumberFormat="1" applyFont="1" applyFill="1" applyAlignment="1">
      <alignment horizontal="right"/>
    </xf>
    <xf numFmtId="0" fontId="35" fillId="0" borderId="0" xfId="55">
      <alignment/>
      <protection/>
    </xf>
    <xf numFmtId="4" fontId="24" fillId="0" borderId="0" xfId="55" applyNumberFormat="1" applyFont="1" applyFill="1" applyBorder="1" applyAlignment="1">
      <alignment horizontal="right"/>
      <protection/>
    </xf>
    <xf numFmtId="3" fontId="25" fillId="0" borderId="0" xfId="55" applyNumberFormat="1" applyFont="1" applyFill="1" applyAlignment="1">
      <alignment horizontal="right"/>
      <protection/>
    </xf>
    <xf numFmtId="4" fontId="26" fillId="0" borderId="11" xfId="55" applyNumberFormat="1" applyFont="1" applyFill="1" applyBorder="1" applyAlignment="1">
      <alignment horizontal="right"/>
      <protection/>
    </xf>
    <xf numFmtId="4" fontId="26" fillId="0" borderId="0" xfId="55" applyNumberFormat="1" applyFont="1" applyFill="1" applyBorder="1" applyAlignment="1">
      <alignment horizontal="right"/>
      <protection/>
    </xf>
    <xf numFmtId="3" fontId="27" fillId="0" borderId="0" xfId="55" applyNumberFormat="1" applyFont="1" applyFill="1" applyAlignment="1">
      <alignment horizontal="right"/>
      <protection/>
    </xf>
    <xf numFmtId="4" fontId="24" fillId="0" borderId="11" xfId="55" applyNumberFormat="1" applyFont="1" applyFill="1" applyBorder="1" applyAlignment="1">
      <alignment horizontal="right"/>
      <protection/>
    </xf>
    <xf numFmtId="4" fontId="24" fillId="0" borderId="0" xfId="56" applyNumberFormat="1" applyFont="1" applyFill="1" applyBorder="1" applyAlignment="1">
      <alignment horizontal="right"/>
      <protection/>
    </xf>
    <xf numFmtId="3" fontId="25" fillId="0" borderId="0" xfId="56" applyNumberFormat="1" applyFont="1" applyFill="1" applyAlignment="1">
      <alignment horizontal="right"/>
      <protection/>
    </xf>
    <xf numFmtId="4" fontId="26" fillId="0" borderId="11" xfId="56" applyNumberFormat="1" applyFont="1" applyFill="1" applyBorder="1" applyAlignment="1">
      <alignment horizontal="right"/>
      <protection/>
    </xf>
    <xf numFmtId="4" fontId="26" fillId="0" borderId="0" xfId="56" applyNumberFormat="1" applyFont="1" applyFill="1" applyBorder="1" applyAlignment="1">
      <alignment horizontal="right"/>
      <protection/>
    </xf>
    <xf numFmtId="3" fontId="27" fillId="0" borderId="0" xfId="56" applyNumberFormat="1" applyFont="1" applyFill="1" applyAlignment="1">
      <alignment horizontal="right"/>
      <protection/>
    </xf>
    <xf numFmtId="4" fontId="24" fillId="0" borderId="11" xfId="56" applyNumberFormat="1" applyFont="1" applyFill="1" applyBorder="1" applyAlignment="1">
      <alignment horizontal="right"/>
      <protection/>
    </xf>
    <xf numFmtId="0" fontId="19" fillId="0" borderId="0" xfId="55" applyFont="1">
      <alignment/>
      <protection/>
    </xf>
    <xf numFmtId="0" fontId="16" fillId="0" borderId="0" xfId="55" applyFont="1">
      <alignment/>
      <protection/>
    </xf>
    <xf numFmtId="0" fontId="18" fillId="0" borderId="0" xfId="55" applyFont="1">
      <alignment/>
      <protection/>
    </xf>
    <xf numFmtId="0" fontId="16" fillId="0" borderId="0" xfId="0" applyFont="1" applyFill="1" applyAlignment="1">
      <alignment/>
    </xf>
    <xf numFmtId="3" fontId="28" fillId="0" borderId="0" xfId="0" applyNumberFormat="1" applyFont="1" applyFill="1" applyAlignment="1">
      <alignment horizontal="right"/>
    </xf>
    <xf numFmtId="3" fontId="28" fillId="0" borderId="0" xfId="56" applyNumberFormat="1" applyFont="1" applyFill="1" applyAlignment="1">
      <alignment horizontal="right"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/>
    </xf>
    <xf numFmtId="164" fontId="0" fillId="25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dptables-repor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Grain production and net imports in the Western Balkans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4275"/>
          <c:w val="0.75425"/>
          <c:h val="0.65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30 - Grains'!$D$25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30 - Grains'!$A$26:$C$27</c:f>
              <c:multiLvlStrCache/>
            </c:multiLvlStrRef>
          </c:cat>
          <c:val>
            <c:numRef>
              <c:f>'Fig. 30 - Grains'!$D$26:$D$27</c:f>
              <c:numCache/>
            </c:numRef>
          </c:val>
        </c:ser>
        <c:ser>
          <c:idx val="1"/>
          <c:order val="1"/>
          <c:tx>
            <c:strRef>
              <c:f>'Fig. 30 - Grains'!$E$25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30 - Grains'!$A$26:$C$27</c:f>
              <c:multiLvlStrCache/>
            </c:multiLvlStrRef>
          </c:cat>
          <c:val>
            <c:numRef>
              <c:f>'Fig. 30 - Grains'!$E$26:$E$27</c:f>
              <c:numCache/>
            </c:numRef>
          </c:val>
        </c:ser>
        <c:overlap val="100"/>
        <c:axId val="30749522"/>
        <c:axId val="8310243"/>
      </c:barChart>
      <c:catAx>
        <c:axId val="30749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0243"/>
        <c:crosses val="autoZero"/>
        <c:auto val="1"/>
        <c:lblOffset val="100"/>
        <c:tickLblSkip val="1"/>
        <c:noMultiLvlLbl val="0"/>
      </c:catAx>
      <c:valAx>
        <c:axId val="8310243"/>
        <c:scaling>
          <c:orientation val="minMax"/>
          <c:max val="17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0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9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3"/>
          <c:w val="0.18475"/>
          <c:h val="0.1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Meat production and net imports in the Western Balkans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3625"/>
          <c:w val="0.75425"/>
          <c:h val="0.6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 31 - Meat'!$D$25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31 - Meat'!$A$26:$C$27</c:f>
              <c:multiLvlStrCache/>
            </c:multiLvlStrRef>
          </c:cat>
          <c:val>
            <c:numRef>
              <c:f>'Fig. 31 - Meat'!$D$26:$D$27</c:f>
              <c:numCache/>
            </c:numRef>
          </c:val>
        </c:ser>
        <c:ser>
          <c:idx val="1"/>
          <c:order val="1"/>
          <c:tx>
            <c:strRef>
              <c:f>'Fig. 31 - Meat'!$E$25</c:f>
              <c:strCache>
                <c:ptCount val="1"/>
                <c:pt idx="0">
                  <c:v>Net imports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31 - Meat'!$A$26:$C$27</c:f>
              <c:multiLvlStrCache/>
            </c:multiLvlStrRef>
          </c:cat>
          <c:val>
            <c:numRef>
              <c:f>'Fig. 31 - Meat'!$E$26:$E$27</c:f>
              <c:numCache/>
            </c:numRef>
          </c:val>
        </c:ser>
        <c:overlap val="100"/>
        <c:axId val="7683324"/>
        <c:axId val="2041053"/>
      </c:barChart>
      <c:catAx>
        <c:axId val="7683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53"/>
        <c:crosses val="autoZero"/>
        <c:auto val="1"/>
        <c:lblOffset val="100"/>
        <c:tickLblSkip val="1"/>
        <c:noMultiLvlLbl val="0"/>
      </c:catAx>
      <c:valAx>
        <c:axId val="204105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Thousand tonnes</a:t>
                </a:r>
              </a:p>
            </c:rich>
          </c:tx>
          <c:layout>
            <c:manualLayout>
              <c:xMode val="factor"/>
              <c:yMode val="factor"/>
              <c:x val="0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3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225"/>
          <c:w val="0.18475"/>
          <c:h val="0.1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Production of meat and dairy products, 2004-6 and projections for 2016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04"/>
          <c:w val="0.79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 meat and dairy abs (old)'!$B$24</c:f>
              <c:strCache>
                <c:ptCount val="1"/>
                <c:pt idx="0">
                  <c:v>2004-2006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meat and dairy abs (old)'!$A$25:$A$28</c:f>
              <c:strCache/>
            </c:strRef>
          </c:cat>
          <c:val>
            <c:numRef>
              <c:f>'Prod meat and dairy abs (old)'!$B$25:$B$28</c:f>
              <c:numCache/>
            </c:numRef>
          </c:val>
        </c:ser>
        <c:ser>
          <c:idx val="1"/>
          <c:order val="1"/>
          <c:tx>
            <c:strRef>
              <c:f>'Prod meat and dairy abs (old)'!$C$24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'Prod meat and dairy abs (old)'!$A$25:$A$28</c:f>
              <c:strCache/>
            </c:strRef>
          </c:cat>
          <c:val>
            <c:numRef>
              <c:f>'Prod meat and dairy abs (old)'!$C$25:$C$28</c:f>
              <c:numCache/>
            </c:numRef>
          </c:val>
        </c:ser>
        <c:gapWidth val="100"/>
        <c:axId val="18369478"/>
        <c:axId val="31107575"/>
      </c:barChart>
      <c:catAx>
        <c:axId val="1836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31107575"/>
        <c:crossesAt val="0"/>
        <c:auto val="1"/>
        <c:lblOffset val="100"/>
        <c:tickLblSkip val="1"/>
        <c:noMultiLvlLbl val="0"/>
      </c:catAx>
      <c:valAx>
        <c:axId val="31107575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40" b="0" i="0" u="none" baseline="0">
                <a:solidFill>
                  <a:srgbClr val="000000"/>
                </a:solidFill>
              </a:defRPr>
            </a:pPr>
          </a:p>
        </c:txPr>
        <c:crossAx val="18369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25"/>
          <c:y val="0.5135"/>
          <c:w val="0.14225"/>
          <c:h val="0.095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17</xdr:row>
      <xdr:rowOff>161925</xdr:rowOff>
    </xdr:from>
    <xdr:to>
      <xdr:col>17</xdr:col>
      <xdr:colOff>266700</xdr:colOff>
      <xdr:row>32</xdr:row>
      <xdr:rowOff>95250</xdr:rowOff>
    </xdr:to>
    <xdr:graphicFrame>
      <xdr:nvGraphicFramePr>
        <xdr:cNvPr id="1" name="Chart 7"/>
        <xdr:cNvGraphicFramePr/>
      </xdr:nvGraphicFramePr>
      <xdr:xfrm>
        <a:off x="3733800" y="3400425"/>
        <a:ext cx="45720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17</xdr:row>
      <xdr:rowOff>161925</xdr:rowOff>
    </xdr:from>
    <xdr:to>
      <xdr:col>17</xdr:col>
      <xdr:colOff>266700</xdr:colOff>
      <xdr:row>32</xdr:row>
      <xdr:rowOff>171450</xdr:rowOff>
    </xdr:to>
    <xdr:graphicFrame>
      <xdr:nvGraphicFramePr>
        <xdr:cNvPr id="1" name="Chart 1"/>
        <xdr:cNvGraphicFramePr/>
      </xdr:nvGraphicFramePr>
      <xdr:xfrm>
        <a:off x="3733800" y="3400425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24</xdr:row>
      <xdr:rowOff>66675</xdr:rowOff>
    </xdr:from>
    <xdr:to>
      <xdr:col>16</xdr:col>
      <xdr:colOff>457200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3333750" y="2162175"/>
        <a:ext cx="4038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:D2"/>
    </sheetView>
  </sheetViews>
  <sheetFormatPr defaultColWidth="9.140625" defaultRowHeight="15"/>
  <cols>
    <col min="1" max="1" width="18.57421875" style="0" customWidth="1"/>
    <col min="2" max="3" width="0" style="0" hidden="1" customWidth="1"/>
    <col min="4" max="4" width="11.28125" style="0" customWidth="1"/>
    <col min="5" max="5" width="12.28125" style="0" customWidth="1"/>
    <col min="6" max="9" width="0" style="0" hidden="1" customWidth="1"/>
    <col min="11" max="11" width="14.421875" style="0" customWidth="1"/>
  </cols>
  <sheetData>
    <row r="1" spans="1:4" ht="15">
      <c r="A1" t="s">
        <v>53</v>
      </c>
      <c r="B1" t="s">
        <v>54</v>
      </c>
      <c r="C1" t="s">
        <v>53</v>
      </c>
      <c r="D1" t="s">
        <v>54</v>
      </c>
    </row>
    <row r="2" spans="2:4" ht="15">
      <c r="B2" t="s">
        <v>55</v>
      </c>
      <c r="D2" t="s">
        <v>55</v>
      </c>
    </row>
    <row r="3" ht="15">
      <c r="A3" s="1"/>
    </row>
    <row r="4" spans="1:4" ht="15">
      <c r="A4" s="1"/>
      <c r="D4" s="2" t="s">
        <v>1</v>
      </c>
    </row>
    <row r="5" spans="2:7" ht="15">
      <c r="B5" s="2"/>
      <c r="C5" s="2"/>
      <c r="E5" s="2"/>
      <c r="F5" s="2"/>
      <c r="G5" s="2"/>
    </row>
    <row r="6" spans="2:14" s="3" customFormat="1" ht="15">
      <c r="B6" s="3" t="s">
        <v>4</v>
      </c>
      <c r="D6" s="3" t="s">
        <v>3</v>
      </c>
      <c r="F6" s="3" t="s">
        <v>4</v>
      </c>
      <c r="H6" s="3" t="s">
        <v>4</v>
      </c>
      <c r="L6" s="46" t="s">
        <v>40</v>
      </c>
      <c r="M6" s="46"/>
      <c r="N6" s="3" t="s">
        <v>41</v>
      </c>
    </row>
    <row r="7" spans="2:15" ht="15">
      <c r="B7" t="s">
        <v>6</v>
      </c>
      <c r="C7" t="s">
        <v>7</v>
      </c>
      <c r="D7" t="s">
        <v>5</v>
      </c>
      <c r="E7">
        <v>2016</v>
      </c>
      <c r="F7" t="s">
        <v>6</v>
      </c>
      <c r="G7" t="s">
        <v>7</v>
      </c>
      <c r="H7" t="s">
        <v>6</v>
      </c>
      <c r="I7" t="s">
        <v>7</v>
      </c>
      <c r="L7" s="26" t="s">
        <v>5</v>
      </c>
      <c r="M7" s="26">
        <v>2016</v>
      </c>
      <c r="N7" s="26" t="s">
        <v>5</v>
      </c>
      <c r="O7" s="26">
        <v>2016</v>
      </c>
    </row>
    <row r="8" spans="1:15" ht="15">
      <c r="A8" t="s">
        <v>8</v>
      </c>
      <c r="B8" s="5">
        <v>0.276836515317402</v>
      </c>
      <c r="C8" s="6">
        <v>1.24746895289185</v>
      </c>
      <c r="D8" s="7">
        <v>3667.66666666667</v>
      </c>
      <c r="E8" s="7">
        <v>3240.18703820779</v>
      </c>
      <c r="F8" s="8">
        <v>-4.00118711232551</v>
      </c>
      <c r="G8" s="9">
        <v>0.365594385493484</v>
      </c>
      <c r="H8" s="5">
        <v>-2.93621991553898</v>
      </c>
      <c r="I8" s="6">
        <v>2.56898221139128</v>
      </c>
      <c r="K8" s="26" t="s">
        <v>8</v>
      </c>
      <c r="L8" s="31">
        <v>1107</v>
      </c>
      <c r="M8" s="31">
        <v>1706.10248450345</v>
      </c>
      <c r="N8" s="31">
        <f>'M &amp; X data'!F25</f>
        <v>156.666666666667</v>
      </c>
      <c r="O8" s="31">
        <f>'M &amp; X data'!G25</f>
        <v>143.244342980009</v>
      </c>
    </row>
    <row r="9" spans="1:15" ht="15">
      <c r="A9" t="s">
        <v>9</v>
      </c>
      <c r="B9" s="5">
        <v>-0.104502199102274</v>
      </c>
      <c r="C9" s="6">
        <v>0.335844947286201</v>
      </c>
      <c r="D9" s="7">
        <v>12.4333333333333</v>
      </c>
      <c r="E9" s="7">
        <v>13.451488452724</v>
      </c>
      <c r="F9" s="8">
        <v>-5.91944577908545</v>
      </c>
      <c r="G9" s="9">
        <v>0.841199146384319</v>
      </c>
      <c r="H9" s="5">
        <v>3.1493353186737</v>
      </c>
      <c r="I9" s="6">
        <v>2.15261832611477</v>
      </c>
      <c r="K9" s="26" t="s">
        <v>9</v>
      </c>
      <c r="L9" s="31">
        <v>45.2</v>
      </c>
      <c r="M9" s="31">
        <v>50.8550607993868</v>
      </c>
      <c r="N9" s="31">
        <f>'M &amp; X data'!F26</f>
        <v>1.2</v>
      </c>
      <c r="O9" s="31">
        <f>'M &amp; X data'!G26</f>
        <v>1.30175694703781</v>
      </c>
    </row>
    <row r="10" spans="1:15" ht="15">
      <c r="A10" t="s">
        <v>10</v>
      </c>
      <c r="B10" s="5">
        <v>-0.795219340548581</v>
      </c>
      <c r="C10" s="6">
        <v>0.991314720681924</v>
      </c>
      <c r="D10" s="7">
        <v>10918</v>
      </c>
      <c r="E10" s="7">
        <v>11586.8673111434</v>
      </c>
      <c r="F10" s="8">
        <v>0.804126681539863</v>
      </c>
      <c r="G10" s="9">
        <v>1.08117349318855</v>
      </c>
      <c r="H10" s="5">
        <v>5.61410981700821</v>
      </c>
      <c r="I10" s="6">
        <v>1.20132875677124</v>
      </c>
      <c r="K10" s="26" t="s">
        <v>10</v>
      </c>
      <c r="L10" s="31">
        <v>372.833333333333</v>
      </c>
      <c r="M10" s="31">
        <v>402.106053435952</v>
      </c>
      <c r="N10" s="31">
        <f>'M &amp; X data'!F27</f>
        <v>438</v>
      </c>
      <c r="O10" s="31">
        <f>'M &amp; X data'!G27</f>
        <v>539.345154900556</v>
      </c>
    </row>
    <row r="11" spans="1:15" ht="15">
      <c r="A11" s="42" t="s">
        <v>13</v>
      </c>
      <c r="B11" s="43"/>
      <c r="C11" s="43"/>
      <c r="D11" s="43">
        <f>SUM(D8:D10)</f>
        <v>14598.100000000004</v>
      </c>
      <c r="E11" s="43">
        <f>SUM(E8:E10)</f>
        <v>14840.505837803914</v>
      </c>
      <c r="F11" s="4"/>
      <c r="G11" s="4"/>
      <c r="H11" s="11"/>
      <c r="I11" s="11"/>
      <c r="L11" s="43">
        <f>SUM(L8:L10)</f>
        <v>1525.033333333333</v>
      </c>
      <c r="M11" s="43">
        <f>SUM(M8:M10)</f>
        <v>2159.0635987387886</v>
      </c>
      <c r="N11" s="43">
        <f>SUM(N8:N10)</f>
        <v>595.866666666667</v>
      </c>
      <c r="O11" s="43">
        <f>SUM(O8:O10)</f>
        <v>683.8912548276029</v>
      </c>
    </row>
    <row r="12" spans="1:15" ht="15">
      <c r="A12" s="10" t="s">
        <v>14</v>
      </c>
      <c r="B12" s="13">
        <v>-1.17314263801571</v>
      </c>
      <c r="C12" s="14">
        <v>-0.660485072423089</v>
      </c>
      <c r="D12" s="15">
        <v>209.0463425725</v>
      </c>
      <c r="E12" s="15">
        <v>252.596990843125</v>
      </c>
      <c r="F12" s="16">
        <v>-3.14212962657114</v>
      </c>
      <c r="G12" s="17">
        <v>1.73876127769428</v>
      </c>
      <c r="H12" s="13">
        <v>-5.80337438107517</v>
      </c>
      <c r="I12" s="14">
        <v>4.16236468437017</v>
      </c>
      <c r="K12" s="26" t="s">
        <v>14</v>
      </c>
      <c r="L12" s="37">
        <v>59.2443666666667</v>
      </c>
      <c r="M12" s="37">
        <v>204.200750636441</v>
      </c>
      <c r="N12" s="37">
        <f>'M &amp; X data'!F30</f>
        <v>5.39503333333333</v>
      </c>
      <c r="O12" s="37">
        <f>'M &amp; X data'!G30</f>
        <v>6.95551629411361</v>
      </c>
    </row>
    <row r="13" spans="1:15" ht="15">
      <c r="A13" s="10" t="s">
        <v>15</v>
      </c>
      <c r="B13" s="13">
        <v>0.920541405017872</v>
      </c>
      <c r="C13" s="14">
        <v>0.167021076300955</v>
      </c>
      <c r="D13" s="15">
        <v>626.060385674368</v>
      </c>
      <c r="E13" s="15">
        <v>617.688468742852</v>
      </c>
      <c r="F13" s="16">
        <v>-1.70441124394758</v>
      </c>
      <c r="G13" s="17">
        <v>0.0486539951346288</v>
      </c>
      <c r="H13" s="13">
        <v>-2.17004175096216</v>
      </c>
      <c r="I13" s="14">
        <v>-1.37538185333295</v>
      </c>
      <c r="K13" s="26" t="s">
        <v>15</v>
      </c>
      <c r="L13" s="37">
        <v>112.19055</v>
      </c>
      <c r="M13" s="37">
        <v>317.057233742162</v>
      </c>
      <c r="N13" s="37">
        <f>'M &amp; X data'!F31</f>
        <v>9.88316666666667</v>
      </c>
      <c r="O13" s="37">
        <f>'M &amp; X data'!G31</f>
        <v>10.072982338784</v>
      </c>
    </row>
    <row r="14" spans="1:15" ht="15">
      <c r="A14" s="10" t="s">
        <v>16</v>
      </c>
      <c r="B14" s="13">
        <v>-0.594585607634546</v>
      </c>
      <c r="C14" s="14">
        <v>-0.491453873685455</v>
      </c>
      <c r="D14" s="15">
        <v>53.6865526733713</v>
      </c>
      <c r="E14" s="15">
        <v>60.3743476653594</v>
      </c>
      <c r="F14" s="16">
        <v>-0.252273903446865</v>
      </c>
      <c r="G14" s="17">
        <v>0.374744441741903</v>
      </c>
      <c r="H14" s="13">
        <v>-3.75256628462</v>
      </c>
      <c r="I14" s="14">
        <v>0.967767580846757</v>
      </c>
      <c r="K14" s="26" t="s">
        <v>16</v>
      </c>
      <c r="L14" s="37">
        <v>3.66233333333333</v>
      </c>
      <c r="M14" s="37">
        <v>12.6424820757227</v>
      </c>
      <c r="N14" s="37">
        <f>'M &amp; X data'!F32</f>
        <v>2.77866666666667</v>
      </c>
      <c r="O14" s="37">
        <f>'M &amp; X data'!G32</f>
        <v>3.04163127462862</v>
      </c>
    </row>
    <row r="15" spans="1:15" ht="15">
      <c r="A15" s="10" t="s">
        <v>17</v>
      </c>
      <c r="B15" s="13">
        <v>0.923451662723895</v>
      </c>
      <c r="C15" s="14">
        <v>0.687016441569277</v>
      </c>
      <c r="D15" s="15">
        <v>147.669282453501</v>
      </c>
      <c r="E15" s="15">
        <v>198.558328566032</v>
      </c>
      <c r="F15" s="16">
        <v>-0.229350772350667</v>
      </c>
      <c r="G15" s="17">
        <v>4.2331905842186</v>
      </c>
      <c r="H15" s="13">
        <v>12.6369665445203</v>
      </c>
      <c r="I15" s="14">
        <v>4.19690758985656</v>
      </c>
      <c r="K15" s="26" t="s">
        <v>17</v>
      </c>
      <c r="L15" s="37">
        <v>104.490574527026</v>
      </c>
      <c r="M15" s="37">
        <v>141.614146968889</v>
      </c>
      <c r="N15" s="37">
        <f>'M &amp; X data'!F33</f>
        <v>12.1347903138595</v>
      </c>
      <c r="O15" s="37">
        <f>'M &amp; X data'!G33</f>
        <v>15.2864376720917</v>
      </c>
    </row>
    <row r="16" spans="1:15" ht="15">
      <c r="A16" s="42" t="s">
        <v>26</v>
      </c>
      <c r="B16" s="44"/>
      <c r="C16" s="44"/>
      <c r="D16" s="44">
        <f>SUM(D12:D15)</f>
        <v>1036.4625633737403</v>
      </c>
      <c r="E16" s="44">
        <f>SUM(E12:E15)</f>
        <v>1129.2181358173684</v>
      </c>
      <c r="F16" s="12"/>
      <c r="G16" s="12"/>
      <c r="H16" s="18"/>
      <c r="I16" s="18"/>
      <c r="L16" s="44">
        <f>SUM(L12:L15)</f>
        <v>279.58782452702604</v>
      </c>
      <c r="M16" s="44">
        <f>SUM(M12:M15)</f>
        <v>675.5146134232147</v>
      </c>
      <c r="N16" s="44">
        <f>SUM(N12:N15)</f>
        <v>30.19165698052617</v>
      </c>
      <c r="O16" s="44">
        <f>SUM(O12:O15)</f>
        <v>35.35656757961793</v>
      </c>
    </row>
    <row r="19" spans="4:5" ht="30">
      <c r="D19" s="48" t="s">
        <v>42</v>
      </c>
      <c r="E19" s="45">
        <v>2016</v>
      </c>
    </row>
    <row r="20" spans="1:5" ht="15">
      <c r="A20" t="s">
        <v>43</v>
      </c>
      <c r="D20" s="47">
        <f>D11</f>
        <v>14598.100000000004</v>
      </c>
      <c r="E20" s="47">
        <f>E11</f>
        <v>14840.505837803914</v>
      </c>
    </row>
    <row r="21" spans="1:5" ht="15">
      <c r="A21" t="s">
        <v>44</v>
      </c>
      <c r="D21" s="47">
        <f>L11-N11</f>
        <v>929.1666666666661</v>
      </c>
      <c r="E21" s="47">
        <f>M11-O11</f>
        <v>1475.1723439111856</v>
      </c>
    </row>
    <row r="22" spans="1:5" ht="15">
      <c r="A22" t="s">
        <v>45</v>
      </c>
      <c r="D22" s="47">
        <f>D16</f>
        <v>1036.4625633737403</v>
      </c>
      <c r="E22" s="47">
        <f>E16</f>
        <v>1129.2181358173684</v>
      </c>
    </row>
    <row r="23" spans="1:5" ht="15">
      <c r="A23" t="s">
        <v>46</v>
      </c>
      <c r="D23" s="47">
        <f>L16-N16</f>
        <v>249.39616754649987</v>
      </c>
      <c r="E23" s="47">
        <f>M16-O16</f>
        <v>640.1580458435967</v>
      </c>
    </row>
    <row r="25" spans="1:5" ht="15">
      <c r="A25" s="2" t="s">
        <v>13</v>
      </c>
      <c r="D25" t="s">
        <v>34</v>
      </c>
      <c r="E25" t="s">
        <v>47</v>
      </c>
    </row>
    <row r="26" spans="1:5" ht="15">
      <c r="A26">
        <v>2016</v>
      </c>
      <c r="D26" s="50">
        <f>E20</f>
        <v>14840.505837803914</v>
      </c>
      <c r="E26" s="50">
        <f>E21</f>
        <v>1475.1723439111856</v>
      </c>
    </row>
    <row r="27" spans="1:5" ht="15">
      <c r="A27" t="s">
        <v>42</v>
      </c>
      <c r="D27" s="50">
        <f>D20</f>
        <v>14598.100000000004</v>
      </c>
      <c r="E27" s="50">
        <f>D21</f>
        <v>929.1666666666661</v>
      </c>
    </row>
    <row r="35" ht="15">
      <c r="A35" t="s">
        <v>48</v>
      </c>
    </row>
    <row r="36" ht="15">
      <c r="A36" t="s">
        <v>49</v>
      </c>
    </row>
    <row r="38" ht="15">
      <c r="A38" t="s">
        <v>50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18.57421875" style="0" customWidth="1"/>
    <col min="2" max="3" width="0" style="0" hidden="1" customWidth="1"/>
    <col min="4" max="4" width="11.28125" style="0" customWidth="1"/>
    <col min="5" max="5" width="12.28125" style="0" customWidth="1"/>
    <col min="6" max="9" width="0" style="0" hidden="1" customWidth="1"/>
    <col min="11" max="11" width="14.421875" style="0" customWidth="1"/>
  </cols>
  <sheetData>
    <row r="1" spans="1:9" ht="15">
      <c r="A1" t="s">
        <v>53</v>
      </c>
      <c r="B1" t="s">
        <v>54</v>
      </c>
      <c r="C1" t="s">
        <v>53</v>
      </c>
      <c r="D1" t="s">
        <v>54</v>
      </c>
      <c r="F1" t="s">
        <v>54</v>
      </c>
      <c r="G1" t="s">
        <v>53</v>
      </c>
      <c r="H1" t="s">
        <v>54</v>
      </c>
      <c r="I1" t="s">
        <v>53</v>
      </c>
    </row>
    <row r="2" spans="2:8" ht="15">
      <c r="B2" t="s">
        <v>55</v>
      </c>
      <c r="D2" t="s">
        <v>55</v>
      </c>
      <c r="F2" t="s">
        <v>55</v>
      </c>
      <c r="H2" t="s">
        <v>55</v>
      </c>
    </row>
    <row r="3" ht="15">
      <c r="A3" s="1"/>
    </row>
    <row r="4" spans="1:4" ht="15">
      <c r="A4" s="1"/>
      <c r="D4" s="2" t="s">
        <v>1</v>
      </c>
    </row>
    <row r="5" spans="2:7" ht="15">
      <c r="B5" s="2"/>
      <c r="C5" s="2"/>
      <c r="E5" s="2"/>
      <c r="F5" s="2"/>
      <c r="G5" s="2"/>
    </row>
    <row r="6" spans="2:14" s="3" customFormat="1" ht="15">
      <c r="B6" s="3" t="s">
        <v>4</v>
      </c>
      <c r="D6" s="3" t="s">
        <v>3</v>
      </c>
      <c r="F6" s="3" t="s">
        <v>4</v>
      </c>
      <c r="H6" s="3" t="s">
        <v>4</v>
      </c>
      <c r="L6" s="46" t="s">
        <v>40</v>
      </c>
      <c r="M6" s="46"/>
      <c r="N6" s="3" t="s">
        <v>41</v>
      </c>
    </row>
    <row r="7" spans="2:15" ht="15">
      <c r="B7" t="s">
        <v>6</v>
      </c>
      <c r="C7" t="s">
        <v>7</v>
      </c>
      <c r="D7" t="s">
        <v>5</v>
      </c>
      <c r="E7">
        <v>2016</v>
      </c>
      <c r="F7" t="s">
        <v>6</v>
      </c>
      <c r="G7" t="s">
        <v>7</v>
      </c>
      <c r="H7" t="s">
        <v>6</v>
      </c>
      <c r="I7" t="s">
        <v>7</v>
      </c>
      <c r="L7" s="26" t="s">
        <v>5</v>
      </c>
      <c r="M7" s="26">
        <v>2016</v>
      </c>
      <c r="N7" s="26" t="s">
        <v>5</v>
      </c>
      <c r="O7" s="26">
        <v>2016</v>
      </c>
    </row>
    <row r="8" spans="1:15" ht="15">
      <c r="A8" t="s">
        <v>8</v>
      </c>
      <c r="B8" s="5">
        <v>0.276836515317402</v>
      </c>
      <c r="C8" s="6">
        <v>1.24746895289185</v>
      </c>
      <c r="D8" s="7">
        <v>3667.66666666667</v>
      </c>
      <c r="E8" s="7">
        <v>3240.18703820779</v>
      </c>
      <c r="F8" s="8">
        <v>-4.00118711232551</v>
      </c>
      <c r="G8" s="9">
        <v>0.365594385493484</v>
      </c>
      <c r="H8" s="5">
        <v>-2.93621991553898</v>
      </c>
      <c r="I8" s="6">
        <v>2.56898221139128</v>
      </c>
      <c r="K8" s="26" t="s">
        <v>8</v>
      </c>
      <c r="L8" s="31">
        <v>1107</v>
      </c>
      <c r="M8" s="31">
        <v>1706.10248450345</v>
      </c>
      <c r="N8" s="31">
        <f>'M &amp; X data'!F25</f>
        <v>156.666666666667</v>
      </c>
      <c r="O8" s="31">
        <f>'M &amp; X data'!G25</f>
        <v>143.244342980009</v>
      </c>
    </row>
    <row r="9" spans="1:15" ht="15">
      <c r="A9" t="s">
        <v>9</v>
      </c>
      <c r="B9" s="5">
        <v>-0.104502199102274</v>
      </c>
      <c r="C9" s="6">
        <v>0.335844947286201</v>
      </c>
      <c r="D9" s="7">
        <v>12.4333333333333</v>
      </c>
      <c r="E9" s="7">
        <v>13.451488452724</v>
      </c>
      <c r="F9" s="8">
        <v>-5.91944577908545</v>
      </c>
      <c r="G9" s="9">
        <v>0.841199146384319</v>
      </c>
      <c r="H9" s="5">
        <v>3.1493353186737</v>
      </c>
      <c r="I9" s="6">
        <v>2.15261832611477</v>
      </c>
      <c r="K9" s="26" t="s">
        <v>9</v>
      </c>
      <c r="L9" s="31">
        <v>45.2</v>
      </c>
      <c r="M9" s="31">
        <v>50.8550607993868</v>
      </c>
      <c r="N9" s="31">
        <f>'M &amp; X data'!F26</f>
        <v>1.2</v>
      </c>
      <c r="O9" s="31">
        <f>'M &amp; X data'!G26</f>
        <v>1.30175694703781</v>
      </c>
    </row>
    <row r="10" spans="1:15" ht="15">
      <c r="A10" t="s">
        <v>10</v>
      </c>
      <c r="B10" s="5">
        <v>-0.795219340548581</v>
      </c>
      <c r="C10" s="6">
        <v>0.991314720681924</v>
      </c>
      <c r="D10" s="7">
        <v>10918</v>
      </c>
      <c r="E10" s="7">
        <v>11586.8673111434</v>
      </c>
      <c r="F10" s="8">
        <v>0.804126681539863</v>
      </c>
      <c r="G10" s="9">
        <v>1.08117349318855</v>
      </c>
      <c r="H10" s="5">
        <v>5.61410981700821</v>
      </c>
      <c r="I10" s="6">
        <v>1.20132875677124</v>
      </c>
      <c r="K10" s="26" t="s">
        <v>10</v>
      </c>
      <c r="L10" s="31">
        <v>372.833333333333</v>
      </c>
      <c r="M10" s="31">
        <v>402.106053435952</v>
      </c>
      <c r="N10" s="31">
        <f>'M &amp; X data'!F27</f>
        <v>438</v>
      </c>
      <c r="O10" s="31">
        <f>'M &amp; X data'!G27</f>
        <v>539.345154900556</v>
      </c>
    </row>
    <row r="11" spans="1:15" ht="15">
      <c r="A11" s="42" t="s">
        <v>13</v>
      </c>
      <c r="B11" s="43"/>
      <c r="C11" s="43"/>
      <c r="D11" s="43">
        <f>SUM(D8:D10)</f>
        <v>14598.100000000004</v>
      </c>
      <c r="E11" s="43">
        <f>SUM(E8:E10)</f>
        <v>14840.505837803914</v>
      </c>
      <c r="F11" s="4"/>
      <c r="G11" s="4"/>
      <c r="H11" s="11"/>
      <c r="I11" s="11"/>
      <c r="L11" s="43">
        <f>SUM(L8:L10)</f>
        <v>1525.033333333333</v>
      </c>
      <c r="M11" s="43">
        <f>SUM(M8:M10)</f>
        <v>2159.0635987387886</v>
      </c>
      <c r="N11" s="43">
        <f>SUM(N8:N10)</f>
        <v>595.866666666667</v>
      </c>
      <c r="O11" s="43">
        <f>SUM(O8:O10)</f>
        <v>683.8912548276029</v>
      </c>
    </row>
    <row r="12" spans="1:15" ht="15">
      <c r="A12" s="10" t="s">
        <v>14</v>
      </c>
      <c r="B12" s="13">
        <v>-1.17314263801571</v>
      </c>
      <c r="C12" s="14">
        <v>-0.660485072423089</v>
      </c>
      <c r="D12" s="15">
        <v>209.0463425725</v>
      </c>
      <c r="E12" s="15">
        <v>252.596990843125</v>
      </c>
      <c r="F12" s="16">
        <v>-3.14212962657114</v>
      </c>
      <c r="G12" s="17">
        <v>1.73876127769428</v>
      </c>
      <c r="H12" s="13">
        <v>-5.80337438107517</v>
      </c>
      <c r="I12" s="14">
        <v>4.16236468437017</v>
      </c>
      <c r="K12" s="26" t="s">
        <v>14</v>
      </c>
      <c r="L12" s="37">
        <v>59.2443666666667</v>
      </c>
      <c r="M12" s="37">
        <v>204.200750636441</v>
      </c>
      <c r="N12" s="37">
        <f>'M &amp; X data'!F30</f>
        <v>5.39503333333333</v>
      </c>
      <c r="O12" s="37">
        <f>'M &amp; X data'!G30</f>
        <v>6.95551629411361</v>
      </c>
    </row>
    <row r="13" spans="1:15" ht="15">
      <c r="A13" s="10" t="s">
        <v>15</v>
      </c>
      <c r="B13" s="13">
        <v>0.920541405017872</v>
      </c>
      <c r="C13" s="14">
        <v>0.167021076300955</v>
      </c>
      <c r="D13" s="15">
        <v>626.060385674368</v>
      </c>
      <c r="E13" s="15">
        <v>617.688468742852</v>
      </c>
      <c r="F13" s="16">
        <v>-1.70441124394758</v>
      </c>
      <c r="G13" s="17">
        <v>0.0486539951346288</v>
      </c>
      <c r="H13" s="13">
        <v>-2.17004175096216</v>
      </c>
      <c r="I13" s="14">
        <v>-1.37538185333295</v>
      </c>
      <c r="K13" s="26" t="s">
        <v>15</v>
      </c>
      <c r="L13" s="37">
        <v>112.19055</v>
      </c>
      <c r="M13" s="37">
        <v>317.057233742162</v>
      </c>
      <c r="N13" s="37">
        <f>'M &amp; X data'!F31</f>
        <v>9.88316666666667</v>
      </c>
      <c r="O13" s="37">
        <f>'M &amp; X data'!G31</f>
        <v>10.072982338784</v>
      </c>
    </row>
    <row r="14" spans="1:15" ht="15">
      <c r="A14" s="10" t="s">
        <v>16</v>
      </c>
      <c r="B14" s="13">
        <v>-0.594585607634546</v>
      </c>
      <c r="C14" s="14">
        <v>-0.491453873685455</v>
      </c>
      <c r="D14" s="15">
        <v>53.6865526733713</v>
      </c>
      <c r="E14" s="15">
        <v>60.3743476653594</v>
      </c>
      <c r="F14" s="16">
        <v>-0.252273903446865</v>
      </c>
      <c r="G14" s="17">
        <v>0.374744441741903</v>
      </c>
      <c r="H14" s="13">
        <v>-3.75256628462</v>
      </c>
      <c r="I14" s="14">
        <v>0.967767580846757</v>
      </c>
      <c r="K14" s="26" t="s">
        <v>16</v>
      </c>
      <c r="L14" s="37">
        <v>3.66233333333333</v>
      </c>
      <c r="M14" s="37">
        <v>12.6424820757227</v>
      </c>
      <c r="N14" s="37">
        <f>'M &amp; X data'!F32</f>
        <v>2.77866666666667</v>
      </c>
      <c r="O14" s="37">
        <f>'M &amp; X data'!G32</f>
        <v>3.04163127462862</v>
      </c>
    </row>
    <row r="15" spans="1:15" ht="15">
      <c r="A15" s="10" t="s">
        <v>17</v>
      </c>
      <c r="B15" s="13">
        <v>0.923451662723895</v>
      </c>
      <c r="C15" s="14">
        <v>0.687016441569277</v>
      </c>
      <c r="D15" s="15">
        <v>147.669282453501</v>
      </c>
      <c r="E15" s="15">
        <v>198.558328566032</v>
      </c>
      <c r="F15" s="16">
        <v>-0.229350772350667</v>
      </c>
      <c r="G15" s="17">
        <v>4.2331905842186</v>
      </c>
      <c r="H15" s="13">
        <v>12.6369665445203</v>
      </c>
      <c r="I15" s="14">
        <v>4.19690758985656</v>
      </c>
      <c r="K15" s="26" t="s">
        <v>17</v>
      </c>
      <c r="L15" s="37">
        <v>104.490574527026</v>
      </c>
      <c r="M15" s="37">
        <v>141.614146968889</v>
      </c>
      <c r="N15" s="37">
        <f>'M &amp; X data'!F33</f>
        <v>12.1347903138595</v>
      </c>
      <c r="O15" s="37">
        <f>'M &amp; X data'!G33</f>
        <v>15.2864376720917</v>
      </c>
    </row>
    <row r="16" spans="1:15" ht="15">
      <c r="A16" s="42" t="s">
        <v>26</v>
      </c>
      <c r="B16" s="44"/>
      <c r="C16" s="44"/>
      <c r="D16" s="44">
        <f>SUM(D12:D15)</f>
        <v>1036.4625633737403</v>
      </c>
      <c r="E16" s="44">
        <f>SUM(E12:E15)</f>
        <v>1129.2181358173684</v>
      </c>
      <c r="F16" s="12"/>
      <c r="G16" s="12"/>
      <c r="H16" s="18"/>
      <c r="I16" s="18"/>
      <c r="L16" s="44">
        <f>SUM(L12:L15)</f>
        <v>279.58782452702604</v>
      </c>
      <c r="M16" s="44">
        <f>SUM(M12:M15)</f>
        <v>675.5146134232147</v>
      </c>
      <c r="N16" s="44">
        <f>SUM(N12:N15)</f>
        <v>30.19165698052617</v>
      </c>
      <c r="O16" s="44">
        <f>SUM(O12:O15)</f>
        <v>35.35656757961793</v>
      </c>
    </row>
    <row r="19" spans="4:5" ht="30">
      <c r="D19" s="48" t="s">
        <v>42</v>
      </c>
      <c r="E19" s="45">
        <v>2016</v>
      </c>
    </row>
    <row r="20" spans="1:5" ht="15">
      <c r="A20" t="s">
        <v>43</v>
      </c>
      <c r="D20" s="47">
        <f>D11</f>
        <v>14598.100000000004</v>
      </c>
      <c r="E20" s="47">
        <f>E11</f>
        <v>14840.505837803914</v>
      </c>
    </row>
    <row r="21" spans="1:5" ht="15">
      <c r="A21" t="s">
        <v>44</v>
      </c>
      <c r="D21" s="47">
        <f>L11-N11</f>
        <v>929.1666666666661</v>
      </c>
      <c r="E21" s="47">
        <f>M11-O11</f>
        <v>1475.1723439111856</v>
      </c>
    </row>
    <row r="22" spans="1:5" ht="15">
      <c r="A22" t="s">
        <v>45</v>
      </c>
      <c r="D22" s="47">
        <f>D16</f>
        <v>1036.4625633737403</v>
      </c>
      <c r="E22" s="47">
        <f>E16</f>
        <v>1129.2181358173684</v>
      </c>
    </row>
    <row r="23" spans="1:5" ht="15">
      <c r="A23" t="s">
        <v>46</v>
      </c>
      <c r="D23" s="47">
        <f>L16-N16</f>
        <v>249.39616754649987</v>
      </c>
      <c r="E23" s="47">
        <f>M16-O16</f>
        <v>640.1580458435967</v>
      </c>
    </row>
    <row r="25" spans="1:5" ht="15">
      <c r="A25" s="2" t="s">
        <v>26</v>
      </c>
      <c r="D25" t="s">
        <v>34</v>
      </c>
      <c r="E25" t="s">
        <v>47</v>
      </c>
    </row>
    <row r="26" spans="1:5" ht="15">
      <c r="A26">
        <v>2016</v>
      </c>
      <c r="D26" s="49">
        <f>E22</f>
        <v>1129.2181358173684</v>
      </c>
      <c r="E26" s="49">
        <f>E23</f>
        <v>640.1580458435967</v>
      </c>
    </row>
    <row r="27" spans="1:5" ht="15">
      <c r="A27" t="s">
        <v>42</v>
      </c>
      <c r="D27" s="49">
        <f>D22</f>
        <v>1036.4625633737403</v>
      </c>
      <c r="E27" s="49">
        <f>D23</f>
        <v>249.39616754649987</v>
      </c>
    </row>
    <row r="30" spans="4:5" ht="15">
      <c r="D30" s="49"/>
      <c r="E30" s="49"/>
    </row>
    <row r="35" ht="15">
      <c r="A35" t="s">
        <v>52</v>
      </c>
    </row>
    <row r="36" ht="15">
      <c r="A36" t="s">
        <v>49</v>
      </c>
    </row>
    <row r="38" ht="15">
      <c r="A38" t="s">
        <v>51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1.140625" style="0" customWidth="1"/>
  </cols>
  <sheetData>
    <row r="1" ht="15">
      <c r="A1" s="1" t="s">
        <v>34</v>
      </c>
    </row>
    <row r="2" spans="2:10" ht="15">
      <c r="B2" s="2" t="s">
        <v>0</v>
      </c>
      <c r="C2" s="2"/>
      <c r="D2" s="2"/>
      <c r="E2" s="2"/>
      <c r="F2" s="2" t="s">
        <v>35</v>
      </c>
      <c r="G2" s="2"/>
      <c r="H2" s="2"/>
      <c r="I2" s="2"/>
      <c r="J2" s="2" t="s">
        <v>2</v>
      </c>
    </row>
    <row r="3" spans="2:12" s="3" customFormat="1" ht="15">
      <c r="B3" s="3" t="s">
        <v>3</v>
      </c>
      <c r="D3" s="3" t="s">
        <v>4</v>
      </c>
      <c r="F3" s="3" t="s">
        <v>3</v>
      </c>
      <c r="H3" s="3" t="s">
        <v>4</v>
      </c>
      <c r="J3" s="3" t="s">
        <v>3</v>
      </c>
      <c r="L3" s="3" t="s">
        <v>4</v>
      </c>
    </row>
    <row r="4" spans="2:13" ht="15">
      <c r="B4" t="s">
        <v>5</v>
      </c>
      <c r="C4">
        <v>2016</v>
      </c>
      <c r="D4" t="s">
        <v>6</v>
      </c>
      <c r="E4" t="s">
        <v>7</v>
      </c>
      <c r="F4" t="s">
        <v>5</v>
      </c>
      <c r="G4">
        <v>2016</v>
      </c>
      <c r="H4" t="s">
        <v>6</v>
      </c>
      <c r="I4" t="s">
        <v>7</v>
      </c>
      <c r="J4" t="s">
        <v>5</v>
      </c>
      <c r="K4">
        <v>2016</v>
      </c>
      <c r="L4" t="s">
        <v>6</v>
      </c>
      <c r="M4" t="s">
        <v>7</v>
      </c>
    </row>
    <row r="5" spans="1:13" ht="15">
      <c r="A5" t="s">
        <v>8</v>
      </c>
      <c r="B5" s="4">
        <v>134511.140522222</v>
      </c>
      <c r="C5" s="4">
        <v>150911.882738813</v>
      </c>
      <c r="D5" s="5">
        <v>0.276836515317402</v>
      </c>
      <c r="E5" s="6">
        <v>1.24746895289185</v>
      </c>
      <c r="F5" s="7">
        <v>3667.66666666667</v>
      </c>
      <c r="G5" s="7">
        <v>3240.18703820779</v>
      </c>
      <c r="H5" s="8">
        <v>-4.00118711232551</v>
      </c>
      <c r="I5" s="9">
        <v>0.365594385493484</v>
      </c>
      <c r="J5" s="4">
        <v>16682</v>
      </c>
      <c r="K5" s="4">
        <v>17403.6643876197</v>
      </c>
      <c r="L5" s="5">
        <v>-2.93621991553898</v>
      </c>
      <c r="M5" s="6">
        <v>2.56898221139128</v>
      </c>
    </row>
    <row r="6" spans="1:13" ht="15">
      <c r="A6" t="s">
        <v>9</v>
      </c>
      <c r="B6" s="4">
        <v>1783</v>
      </c>
      <c r="C6" s="4">
        <v>1732.3598036373</v>
      </c>
      <c r="D6" s="5">
        <v>-0.104502199102274</v>
      </c>
      <c r="E6" s="6">
        <v>0.335844947286201</v>
      </c>
      <c r="F6" s="7">
        <v>12.4333333333333</v>
      </c>
      <c r="G6" s="7">
        <v>13.451488452724</v>
      </c>
      <c r="H6" s="8">
        <v>-5.91944577908545</v>
      </c>
      <c r="I6" s="9">
        <v>0.841199146384319</v>
      </c>
      <c r="J6" s="4">
        <v>56.7666666666667</v>
      </c>
      <c r="K6" s="4">
        <v>75.0131854541455</v>
      </c>
      <c r="L6" s="5">
        <v>3.1493353186737</v>
      </c>
      <c r="M6" s="6">
        <v>2.15261832611477</v>
      </c>
    </row>
    <row r="7" spans="1:13" ht="15">
      <c r="A7" t="s">
        <v>10</v>
      </c>
      <c r="B7" s="4">
        <v>150106.830920069</v>
      </c>
      <c r="C7" s="4">
        <v>161123.185830443</v>
      </c>
      <c r="D7" s="5">
        <v>-0.795219340548581</v>
      </c>
      <c r="E7" s="6">
        <v>0.991314720681924</v>
      </c>
      <c r="F7" s="7">
        <v>10918</v>
      </c>
      <c r="G7" s="7">
        <v>11586.8673111434</v>
      </c>
      <c r="H7" s="8">
        <v>0.804126681539863</v>
      </c>
      <c r="I7" s="9">
        <v>1.08117349318855</v>
      </c>
      <c r="J7" s="4">
        <v>20703</v>
      </c>
      <c r="K7" s="4">
        <v>23098.0541137423</v>
      </c>
      <c r="L7" s="5">
        <v>5.61410981700821</v>
      </c>
      <c r="M7" s="6">
        <v>1.20132875677124</v>
      </c>
    </row>
    <row r="8" spans="1:13" ht="15">
      <c r="A8" t="s">
        <v>11</v>
      </c>
      <c r="B8" s="4">
        <v>24288.9519328919</v>
      </c>
      <c r="C8" s="4">
        <v>36381.917417982</v>
      </c>
      <c r="D8" s="5">
        <v>2.19666656986286</v>
      </c>
      <c r="E8" s="6">
        <v>2.81642470850461</v>
      </c>
      <c r="F8" s="7">
        <v>244.768333333333</v>
      </c>
      <c r="G8" s="7">
        <v>247.664114645318</v>
      </c>
      <c r="H8" s="8">
        <v>5.87104640812623</v>
      </c>
      <c r="I8" s="9">
        <v>0.72479056225192</v>
      </c>
      <c r="J8" s="4">
        <v>5280</v>
      </c>
      <c r="K8" s="4">
        <v>8381.61936619226</v>
      </c>
      <c r="L8" s="5">
        <v>10.3763809390303</v>
      </c>
      <c r="M8" s="6">
        <v>2.60848745780784</v>
      </c>
    </row>
    <row r="9" spans="1:13" ht="15">
      <c r="A9" t="s">
        <v>12</v>
      </c>
      <c r="B9" s="4">
        <v>21939.5274084361</v>
      </c>
      <c r="C9" s="4">
        <v>29037.6564301465</v>
      </c>
      <c r="D9" s="5">
        <v>-0.0711301152253263</v>
      </c>
      <c r="E9" s="6">
        <v>2.04255812123133</v>
      </c>
      <c r="F9" s="7">
        <v>130.43843232</v>
      </c>
      <c r="G9" s="7">
        <v>155.478557953456</v>
      </c>
      <c r="H9" s="8">
        <v>4.86140131604516</v>
      </c>
      <c r="I9" s="9">
        <v>1.8801729550026</v>
      </c>
      <c r="J9" s="4">
        <v>1403.39833333333</v>
      </c>
      <c r="K9" s="4">
        <v>2237.42349953265</v>
      </c>
      <c r="L9" s="5">
        <v>13.7479714188633</v>
      </c>
      <c r="M9" s="6">
        <v>3.12308574802875</v>
      </c>
    </row>
    <row r="10" spans="1:13" ht="15">
      <c r="A10" s="23" t="s">
        <v>13</v>
      </c>
      <c r="B10" s="11">
        <f>SUM(B5:B9)</f>
        <v>332629.4507836191</v>
      </c>
      <c r="C10" s="11">
        <f>SUM(C5:C9)</f>
        <v>379187.00222102174</v>
      </c>
      <c r="D10" s="11"/>
      <c r="E10" s="11"/>
      <c r="F10" s="11">
        <f>SUM(F5:F9)</f>
        <v>14973.306765653337</v>
      </c>
      <c r="G10" s="11">
        <f>SUM(G5:G9)</f>
        <v>15243.648510402689</v>
      </c>
      <c r="H10" s="11"/>
      <c r="I10" s="11"/>
      <c r="J10" s="11">
        <f>SUM(J5:J9)</f>
        <v>44125.16499999999</v>
      </c>
      <c r="K10" s="11">
        <f>SUM(K5:K9)</f>
        <v>51195.77455254105</v>
      </c>
      <c r="L10" s="11"/>
      <c r="M10" s="11"/>
    </row>
    <row r="11" spans="1:13" ht="15">
      <c r="A11" t="s">
        <v>14</v>
      </c>
      <c r="B11" s="12">
        <v>8283.45549066667</v>
      </c>
      <c r="C11" s="12">
        <v>7686.10227416853</v>
      </c>
      <c r="D11" s="13">
        <v>-1.17314263801571</v>
      </c>
      <c r="E11" s="14">
        <v>-0.660485072423089</v>
      </c>
      <c r="F11" s="15">
        <v>209.0463425725</v>
      </c>
      <c r="G11" s="15">
        <v>252.596990843125</v>
      </c>
      <c r="H11" s="16">
        <v>-3.14212962657114</v>
      </c>
      <c r="I11" s="17">
        <v>1.73876127769428</v>
      </c>
      <c r="J11" s="12">
        <v>552.302061733333</v>
      </c>
      <c r="K11" s="12">
        <v>710.921740749235</v>
      </c>
      <c r="L11" s="13">
        <v>-5.80337438107517</v>
      </c>
      <c r="M11" s="14">
        <v>4.16236468437017</v>
      </c>
    </row>
    <row r="12" spans="1:13" ht="15">
      <c r="A12" t="s">
        <v>15</v>
      </c>
      <c r="B12" s="12">
        <v>21826.7882791016</v>
      </c>
      <c r="C12" s="12">
        <v>22451.5143734293</v>
      </c>
      <c r="D12" s="13">
        <v>0.920541405017872</v>
      </c>
      <c r="E12" s="14">
        <v>0.167021076300955</v>
      </c>
      <c r="F12" s="15">
        <v>626.060385674368</v>
      </c>
      <c r="G12" s="15">
        <v>617.688468742852</v>
      </c>
      <c r="H12" s="16">
        <v>-1.70441124394758</v>
      </c>
      <c r="I12" s="17">
        <v>0.0486539951346288</v>
      </c>
      <c r="J12" s="12">
        <v>575.564116266667</v>
      </c>
      <c r="K12" s="12">
        <v>452.635195178723</v>
      </c>
      <c r="L12" s="13">
        <v>-2.17004175096216</v>
      </c>
      <c r="M12" s="14">
        <v>-1.37538185333295</v>
      </c>
    </row>
    <row r="13" spans="1:13" ht="15">
      <c r="A13" t="s">
        <v>16</v>
      </c>
      <c r="B13" s="12">
        <v>1131.76321016571</v>
      </c>
      <c r="C13" s="12">
        <v>1039.88408615271</v>
      </c>
      <c r="D13" s="13">
        <v>-0.594585607634546</v>
      </c>
      <c r="E13" s="14">
        <v>-0.491453873685455</v>
      </c>
      <c r="F13" s="15">
        <v>53.6865526733713</v>
      </c>
      <c r="G13" s="15">
        <v>60.3743476653594</v>
      </c>
      <c r="H13" s="16">
        <v>-0.252273903446865</v>
      </c>
      <c r="I13" s="17">
        <v>0.374744441741903</v>
      </c>
      <c r="J13" s="12">
        <v>16.0940992016317</v>
      </c>
      <c r="K13" s="12">
        <v>18.5016972691762</v>
      </c>
      <c r="L13" s="13">
        <v>-3.75256628462</v>
      </c>
      <c r="M13" s="14">
        <v>0.967767580846757</v>
      </c>
    </row>
    <row r="14" spans="1:13" ht="15">
      <c r="A14" t="s">
        <v>17</v>
      </c>
      <c r="B14" s="12">
        <v>11278.6566466667</v>
      </c>
      <c r="C14" s="12">
        <v>11923.7428823298</v>
      </c>
      <c r="D14" s="13">
        <v>0.923451662723895</v>
      </c>
      <c r="E14" s="14">
        <v>0.687016441569277</v>
      </c>
      <c r="F14" s="15">
        <v>147.669282453501</v>
      </c>
      <c r="G14" s="15">
        <v>198.558328566032</v>
      </c>
      <c r="H14" s="16">
        <v>-0.229350772350667</v>
      </c>
      <c r="I14" s="17">
        <v>4.2331905842186</v>
      </c>
      <c r="J14" s="12">
        <v>458.380541106832</v>
      </c>
      <c r="K14" s="12">
        <v>793.470100113918</v>
      </c>
      <c r="L14" s="13">
        <v>12.6369665445203</v>
      </c>
      <c r="M14" s="14">
        <v>4.19690758985656</v>
      </c>
    </row>
    <row r="15" spans="1:13" ht="15">
      <c r="A15" s="23" t="s">
        <v>26</v>
      </c>
      <c r="B15" s="18">
        <f>SUM(B11:B14)</f>
        <v>42520.66362660068</v>
      </c>
      <c r="C15" s="18">
        <f>SUM(C11:C14)</f>
        <v>43101.24361608034</v>
      </c>
      <c r="D15" s="18"/>
      <c r="E15" s="18"/>
      <c r="F15" s="18">
        <f>SUM(F11:F14)</f>
        <v>1036.4625633737403</v>
      </c>
      <c r="G15" s="18">
        <f>SUM(G11:G14)</f>
        <v>1129.2181358173684</v>
      </c>
      <c r="H15" s="18"/>
      <c r="I15" s="18"/>
      <c r="J15" s="18">
        <f>SUM(J11:J14)</f>
        <v>1602.3408183084637</v>
      </c>
      <c r="K15" s="18">
        <f>SUM(K11:K14)</f>
        <v>1975.5287333110523</v>
      </c>
      <c r="L15" s="18"/>
      <c r="M15" s="18"/>
    </row>
    <row r="16" spans="1:13" s="3" customFormat="1" ht="15">
      <c r="A16" s="24" t="s">
        <v>27</v>
      </c>
      <c r="B16" s="25">
        <v>147693.854129978</v>
      </c>
      <c r="C16" s="25">
        <v>148664.664813047</v>
      </c>
      <c r="D16" s="19">
        <v>0.117789014070979</v>
      </c>
      <c r="E16" s="20">
        <v>0.00659884001761313</v>
      </c>
      <c r="F16" s="25">
        <v>4454.99933333333</v>
      </c>
      <c r="G16" s="25">
        <v>5191.99826622287</v>
      </c>
      <c r="H16" s="19">
        <v>0.529029227418487</v>
      </c>
      <c r="I16" s="20">
        <v>1.34311155573208</v>
      </c>
      <c r="J16" s="25">
        <v>13597.8333333333</v>
      </c>
      <c r="K16" s="25">
        <v>16692.2960278452</v>
      </c>
      <c r="L16" s="19">
        <v>0.059159883306581</v>
      </c>
      <c r="M16" s="20">
        <v>2.49079922298545</v>
      </c>
    </row>
    <row r="17" spans="1:13" ht="15">
      <c r="A17" t="s">
        <v>19</v>
      </c>
      <c r="B17" s="4">
        <v>2155.01723048585</v>
      </c>
      <c r="C17" s="4">
        <v>1936.02502787202</v>
      </c>
      <c r="D17" s="5">
        <v>-0.621862372562987</v>
      </c>
      <c r="E17" s="6">
        <v>-1.09931499444382</v>
      </c>
      <c r="F17" s="4">
        <v>2155.01723048585</v>
      </c>
      <c r="G17" s="4">
        <v>1936.02502787202</v>
      </c>
      <c r="H17" s="5">
        <v>-0.621862372562987</v>
      </c>
      <c r="I17" s="6">
        <v>-1.09931499444382</v>
      </c>
      <c r="J17" s="7">
        <v>15.4286666666667</v>
      </c>
      <c r="K17" s="7">
        <v>16.1220980942408</v>
      </c>
      <c r="L17" s="8">
        <v>0.723902112893526</v>
      </c>
      <c r="M17" s="9">
        <v>0.583846680298605</v>
      </c>
    </row>
    <row r="18" spans="1:13" ht="15">
      <c r="A18" t="s">
        <v>20</v>
      </c>
      <c r="B18" s="4">
        <v>8591.76387013919</v>
      </c>
      <c r="C18" s="4">
        <v>9758.12566083661</v>
      </c>
      <c r="D18" s="5">
        <v>1.83697975245751</v>
      </c>
      <c r="E18" s="6">
        <v>0.98598027915342</v>
      </c>
      <c r="F18" s="7">
        <v>64.612</v>
      </c>
      <c r="G18" s="7">
        <v>67.7128122737615</v>
      </c>
      <c r="H18" s="8">
        <v>1.09389665442152</v>
      </c>
      <c r="I18" s="9">
        <v>0.724345240205393</v>
      </c>
      <c r="J18" s="4">
        <v>255.647933333333</v>
      </c>
      <c r="K18" s="4">
        <v>300.771656974818</v>
      </c>
      <c r="L18" s="5">
        <v>19.2028649967109</v>
      </c>
      <c r="M18" s="6">
        <v>3.37043926157867</v>
      </c>
    </row>
    <row r="19" spans="1:13" ht="15">
      <c r="A19" t="s">
        <v>21</v>
      </c>
      <c r="B19" s="4">
        <v>922.317554103101</v>
      </c>
      <c r="C19" s="4">
        <v>884.261798530677</v>
      </c>
      <c r="D19" s="5">
        <v>-5.04206083137682</v>
      </c>
      <c r="E19" s="6">
        <v>-0.209168377527735</v>
      </c>
      <c r="F19" s="7">
        <v>0</v>
      </c>
      <c r="G19" s="7">
        <v>0</v>
      </c>
      <c r="H19" s="8">
        <v>0</v>
      </c>
      <c r="I19" s="9">
        <v>0</v>
      </c>
      <c r="J19" s="4">
        <v>129.2</v>
      </c>
      <c r="K19" s="4">
        <v>131.2</v>
      </c>
      <c r="L19" s="5">
        <v>1.11258880963487</v>
      </c>
      <c r="M19" s="6">
        <v>4.44089209850063E-14</v>
      </c>
    </row>
    <row r="20" spans="1:13" ht="15">
      <c r="A20" t="s">
        <v>22</v>
      </c>
      <c r="B20" s="4">
        <v>884.690149651496</v>
      </c>
      <c r="C20" s="4">
        <v>850.52955002085</v>
      </c>
      <c r="D20" s="5">
        <v>-1.85954088151368</v>
      </c>
      <c r="E20" s="6">
        <v>-0.325263887399885</v>
      </c>
      <c r="F20" s="7">
        <v>2.923</v>
      </c>
      <c r="G20" s="7">
        <v>3.17067930465624</v>
      </c>
      <c r="H20" s="8">
        <v>-8.15357641833472</v>
      </c>
      <c r="I20" s="9">
        <v>0.991224670907243</v>
      </c>
      <c r="J20" s="4">
        <v>28.6666666666667</v>
      </c>
      <c r="K20" s="4">
        <v>35.5300330376727</v>
      </c>
      <c r="L20" s="5">
        <v>16.0458410794902</v>
      </c>
      <c r="M20" s="6">
        <v>1.93392382582251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F10" sqref="F10:G13"/>
    </sheetView>
  </sheetViews>
  <sheetFormatPr defaultColWidth="9.140625" defaultRowHeight="15"/>
  <cols>
    <col min="1" max="1" width="16.57421875" style="26" customWidth="1"/>
    <col min="2" max="16384" width="9.140625" style="26" customWidth="1"/>
  </cols>
  <sheetData>
    <row r="1" ht="15">
      <c r="A1" s="41" t="s">
        <v>39</v>
      </c>
    </row>
    <row r="2" spans="2:10" ht="15">
      <c r="B2" s="40" t="s">
        <v>0</v>
      </c>
      <c r="C2" s="40"/>
      <c r="D2" s="40"/>
      <c r="E2" s="40"/>
      <c r="F2" s="40" t="s">
        <v>25</v>
      </c>
      <c r="G2" s="40"/>
      <c r="H2" s="40"/>
      <c r="I2" s="40"/>
      <c r="J2" s="40" t="s">
        <v>2</v>
      </c>
    </row>
    <row r="3" spans="1:13" ht="15">
      <c r="A3" s="39"/>
      <c r="B3" s="39" t="s">
        <v>37</v>
      </c>
      <c r="C3" s="39"/>
      <c r="D3" s="39" t="s">
        <v>4</v>
      </c>
      <c r="E3" s="39"/>
      <c r="F3" s="39" t="s">
        <v>37</v>
      </c>
      <c r="G3" s="39"/>
      <c r="H3" s="39" t="s">
        <v>4</v>
      </c>
      <c r="I3" s="39"/>
      <c r="J3" s="39" t="s">
        <v>37</v>
      </c>
      <c r="K3" s="39"/>
      <c r="L3" s="39" t="s">
        <v>4</v>
      </c>
      <c r="M3" s="39"/>
    </row>
    <row r="4" spans="2:13" ht="15">
      <c r="B4" s="26" t="s">
        <v>5</v>
      </c>
      <c r="C4" s="26">
        <v>2016</v>
      </c>
      <c r="D4" s="26" t="s">
        <v>6</v>
      </c>
      <c r="E4" s="26" t="s">
        <v>7</v>
      </c>
      <c r="F4" s="26" t="s">
        <v>5</v>
      </c>
      <c r="G4" s="26">
        <v>2016</v>
      </c>
      <c r="H4" s="26" t="s">
        <v>6</v>
      </c>
      <c r="I4" s="26" t="s">
        <v>7</v>
      </c>
      <c r="J4" s="26" t="s">
        <v>5</v>
      </c>
      <c r="K4" s="26">
        <v>2016</v>
      </c>
      <c r="L4" s="26" t="s">
        <v>6</v>
      </c>
      <c r="M4" s="26" t="s">
        <v>7</v>
      </c>
    </row>
    <row r="5" spans="1:13" ht="15">
      <c r="A5" s="26" t="s">
        <v>8</v>
      </c>
      <c r="B5" s="28">
        <v>7526.4459</v>
      </c>
      <c r="C5" s="28">
        <v>6792.21113525624</v>
      </c>
      <c r="D5" s="27">
        <v>8.35004767804648</v>
      </c>
      <c r="E5" s="32">
        <v>-0.341300948961276</v>
      </c>
      <c r="F5" s="31">
        <v>1107</v>
      </c>
      <c r="G5" s="31">
        <v>1706.10248450345</v>
      </c>
      <c r="H5" s="30">
        <v>3.34730934877534</v>
      </c>
      <c r="I5" s="29">
        <v>1.29184129079496</v>
      </c>
      <c r="J5" s="28">
        <v>114.666666666667</v>
      </c>
      <c r="K5" s="28">
        <v>108.913162272116</v>
      </c>
      <c r="L5" s="27">
        <v>4.78184991330592</v>
      </c>
      <c r="M5" s="32">
        <v>-0.371978607645218</v>
      </c>
    </row>
    <row r="6" spans="1:13" ht="15">
      <c r="A6" s="26" t="s">
        <v>9</v>
      </c>
      <c r="B6" s="28">
        <v>1880.88724321083</v>
      </c>
      <c r="C6" s="28">
        <v>2284.67435862215</v>
      </c>
      <c r="D6" s="27">
        <v>-0.535164862871529</v>
      </c>
      <c r="E6" s="32">
        <v>1.86756308234237</v>
      </c>
      <c r="F6" s="31">
        <v>45.2</v>
      </c>
      <c r="G6" s="31">
        <v>50.8550607993868</v>
      </c>
      <c r="H6" s="30">
        <v>0.978830011611542</v>
      </c>
      <c r="I6" s="29">
        <v>1.12799190216388</v>
      </c>
      <c r="J6" s="28">
        <v>103.333333333333</v>
      </c>
      <c r="K6" s="28">
        <v>115.516464324698</v>
      </c>
      <c r="L6" s="27">
        <v>6.83409340979955</v>
      </c>
      <c r="M6" s="32">
        <v>1.31689857239383</v>
      </c>
    </row>
    <row r="7" spans="1:13" ht="15">
      <c r="A7" s="26" t="s">
        <v>10</v>
      </c>
      <c r="B7" s="28">
        <v>3929.18921235773</v>
      </c>
      <c r="C7" s="28">
        <v>4116.64110958186</v>
      </c>
      <c r="D7" s="27">
        <v>0.621953023311939</v>
      </c>
      <c r="E7" s="32">
        <v>2.10386924391397</v>
      </c>
      <c r="F7" s="31">
        <v>372.833333333333</v>
      </c>
      <c r="G7" s="31">
        <v>402.106053435952</v>
      </c>
      <c r="H7" s="30">
        <v>17.1887323764965</v>
      </c>
      <c r="I7" s="29">
        <v>-2.32128643528129</v>
      </c>
      <c r="J7" s="28">
        <v>82</v>
      </c>
      <c r="K7" s="28">
        <v>150.496681521929</v>
      </c>
      <c r="L7" s="27">
        <v>12.9872124575198</v>
      </c>
      <c r="M7" s="32">
        <v>0.232155940442969</v>
      </c>
    </row>
    <row r="8" spans="1:13" ht="15">
      <c r="A8" s="26" t="s">
        <v>11</v>
      </c>
      <c r="B8" s="28">
        <v>16963.4695210213</v>
      </c>
      <c r="C8" s="28">
        <v>15687.3365973446</v>
      </c>
      <c r="D8" s="27">
        <v>-1.39147980550378</v>
      </c>
      <c r="E8" s="32">
        <v>-1.14815715554508</v>
      </c>
      <c r="F8" s="31">
        <v>84.3193333333333</v>
      </c>
      <c r="G8" s="31">
        <v>159.96461965241</v>
      </c>
      <c r="H8" s="30">
        <v>3.09334411463009</v>
      </c>
      <c r="I8" s="29">
        <v>5.03965793052421</v>
      </c>
      <c r="J8" s="28">
        <v>14.3333333333333</v>
      </c>
      <c r="K8" s="28">
        <v>7.93522410143348</v>
      </c>
      <c r="L8" s="27">
        <v>16.1365732996413</v>
      </c>
      <c r="M8" s="32">
        <v>2.77875015318054</v>
      </c>
    </row>
    <row r="9" spans="1:13" ht="15">
      <c r="A9" s="26" t="s">
        <v>12</v>
      </c>
      <c r="B9" s="28">
        <v>25559.4558238122</v>
      </c>
      <c r="C9" s="28">
        <v>24629.7152020053</v>
      </c>
      <c r="D9" s="27">
        <v>6.14208637611382</v>
      </c>
      <c r="E9" s="32">
        <v>-0.837380662923426</v>
      </c>
      <c r="F9" s="31">
        <v>125.124333333333</v>
      </c>
      <c r="G9" s="31">
        <v>131.103918911055</v>
      </c>
      <c r="H9" s="30">
        <v>2.36548390156672</v>
      </c>
      <c r="I9" s="29">
        <v>0.327028737918811</v>
      </c>
      <c r="J9" s="28">
        <v>106.666666666667</v>
      </c>
      <c r="K9" s="28">
        <v>185.058681823127</v>
      </c>
      <c r="L9" s="27">
        <v>30.254869739862</v>
      </c>
      <c r="M9" s="32">
        <v>3.12691630835062</v>
      </c>
    </row>
    <row r="10" spans="1:13" ht="15">
      <c r="A10" s="26" t="s">
        <v>14</v>
      </c>
      <c r="B10" s="34">
        <v>577.592780268166</v>
      </c>
      <c r="C10" s="34">
        <v>726.400153084915</v>
      </c>
      <c r="D10" s="33">
        <v>5.39928817426931</v>
      </c>
      <c r="E10" s="38">
        <v>0.996851491052109</v>
      </c>
      <c r="F10" s="37">
        <v>59.2443666666667</v>
      </c>
      <c r="G10" s="37">
        <v>204.200750636441</v>
      </c>
      <c r="H10" s="36">
        <v>5.69858708217192</v>
      </c>
      <c r="I10" s="35">
        <v>3.78426926843995</v>
      </c>
      <c r="J10" s="34">
        <v>32.2759</v>
      </c>
      <c r="K10" s="34">
        <v>23.2271186543949</v>
      </c>
      <c r="L10" s="33">
        <v>37.7706318977029</v>
      </c>
      <c r="M10" s="38">
        <v>-13.7355988545275</v>
      </c>
    </row>
    <row r="11" spans="1:13" ht="15">
      <c r="A11" s="26" t="s">
        <v>15</v>
      </c>
      <c r="B11" s="34">
        <v>61.380433333333</v>
      </c>
      <c r="C11" s="34">
        <v>20.4839916382189</v>
      </c>
      <c r="D11" s="33">
        <v>5.57744704106113</v>
      </c>
      <c r="E11" s="38">
        <v>-17.0995634008476</v>
      </c>
      <c r="F11" s="37">
        <v>112.19055</v>
      </c>
      <c r="G11" s="37">
        <v>317.057233742162</v>
      </c>
      <c r="H11" s="36">
        <v>11.0306036087438</v>
      </c>
      <c r="I11" s="35">
        <v>5.51046573895104</v>
      </c>
      <c r="J11" s="34">
        <v>68.9333333333333</v>
      </c>
      <c r="K11" s="34">
        <v>38.8740156909602</v>
      </c>
      <c r="L11" s="33">
        <v>26.5094884601852</v>
      </c>
      <c r="M11" s="38">
        <v>-4.13156787990712</v>
      </c>
    </row>
    <row r="12" spans="1:13" ht="15">
      <c r="A12" s="26" t="s">
        <v>16</v>
      </c>
      <c r="B12" s="34">
        <v>262.256666666667</v>
      </c>
      <c r="C12" s="34">
        <v>282.017900059773</v>
      </c>
      <c r="D12" s="33">
        <v>1.86554664934153</v>
      </c>
      <c r="E12" s="38">
        <v>0.379041936846747</v>
      </c>
      <c r="F12" s="37">
        <v>3.66233333333333</v>
      </c>
      <c r="G12" s="37">
        <v>12.6424820757227</v>
      </c>
      <c r="H12" s="36">
        <v>22.6183997817822</v>
      </c>
      <c r="I12" s="35">
        <v>4.83382493283262</v>
      </c>
      <c r="J12" s="34">
        <v>0</v>
      </c>
      <c r="K12" s="34">
        <v>0</v>
      </c>
      <c r="L12" s="33">
        <v>0</v>
      </c>
      <c r="M12" s="38">
        <v>0</v>
      </c>
    </row>
    <row r="13" spans="1:13" ht="15">
      <c r="A13" s="26" t="s">
        <v>17</v>
      </c>
      <c r="B13" s="34">
        <v>667.576266666667</v>
      </c>
      <c r="C13" s="34">
        <v>1004.61535066269</v>
      </c>
      <c r="D13" s="33">
        <v>10.8794603513183</v>
      </c>
      <c r="E13" s="38">
        <v>5.69361036477885</v>
      </c>
      <c r="F13" s="37">
        <v>104.490574527026</v>
      </c>
      <c r="G13" s="37">
        <v>141.614146968889</v>
      </c>
      <c r="H13" s="36">
        <v>6.69324977268002</v>
      </c>
      <c r="I13" s="35">
        <v>3.31373853425214</v>
      </c>
      <c r="J13" s="34">
        <v>189.472490005573</v>
      </c>
      <c r="K13" s="34">
        <v>87.5140698568601</v>
      </c>
      <c r="L13" s="33">
        <v>12.7832301029038</v>
      </c>
      <c r="M13" s="38">
        <v>-6.24176527877491</v>
      </c>
    </row>
    <row r="14" spans="1:13" ht="15">
      <c r="A14" s="26" t="s">
        <v>19</v>
      </c>
      <c r="B14" s="28">
        <v>82.0215618778194</v>
      </c>
      <c r="C14" s="28">
        <v>79.5646856334581</v>
      </c>
      <c r="D14" s="27">
        <v>-3.28958633350069</v>
      </c>
      <c r="E14" s="32">
        <v>-4.44089209850063E-14</v>
      </c>
      <c r="F14" s="31">
        <v>7.687</v>
      </c>
      <c r="G14" s="31">
        <v>10.4113334758424</v>
      </c>
      <c r="H14" s="30">
        <v>8.87693085205876</v>
      </c>
      <c r="I14" s="29">
        <v>2.66992574322882</v>
      </c>
      <c r="J14" s="28">
        <v>0.148</v>
      </c>
      <c r="K14" s="28">
        <v>0.126971246730302</v>
      </c>
      <c r="L14" s="27">
        <v>-34.6412802530092</v>
      </c>
      <c r="M14" s="32">
        <v>0.503734872964268</v>
      </c>
    </row>
    <row r="15" spans="1:13" ht="15">
      <c r="A15" s="26" t="s">
        <v>20</v>
      </c>
      <c r="B15" s="28">
        <v>94.5678170277758</v>
      </c>
      <c r="C15" s="28">
        <v>113.515973282209</v>
      </c>
      <c r="D15" s="27">
        <v>-7.62683839528364</v>
      </c>
      <c r="E15" s="32">
        <v>2.48207134956657</v>
      </c>
      <c r="F15" s="31">
        <v>26.95</v>
      </c>
      <c r="G15" s="31">
        <v>33.9999212769485</v>
      </c>
      <c r="H15" s="30">
        <v>9.67400255377282</v>
      </c>
      <c r="I15" s="29">
        <v>1.53867865713138</v>
      </c>
      <c r="J15" s="28">
        <v>5.65966666666667</v>
      </c>
      <c r="K15" s="28">
        <v>10.153009407076</v>
      </c>
      <c r="L15" s="27">
        <v>18.0214279444018</v>
      </c>
      <c r="M15" s="32">
        <v>2.48719010812126</v>
      </c>
    </row>
    <row r="16" spans="1:13" ht="15">
      <c r="A16" s="26" t="s">
        <v>21</v>
      </c>
      <c r="B16" s="28">
        <v>20.2372360849226</v>
      </c>
      <c r="C16" s="28">
        <v>21.8117082547107</v>
      </c>
      <c r="D16" s="27">
        <v>-14.4626572589825</v>
      </c>
      <c r="E16" s="32">
        <v>-2.66009436700188E-11</v>
      </c>
      <c r="F16" s="31">
        <v>5.273</v>
      </c>
      <c r="G16" s="31">
        <v>5.95342785727384</v>
      </c>
      <c r="H16" s="30">
        <v>11.4818215002984</v>
      </c>
      <c r="I16" s="29">
        <v>1.07053550180709</v>
      </c>
      <c r="J16" s="28">
        <v>0.216</v>
      </c>
      <c r="K16" s="28">
        <v>0.373106507761776</v>
      </c>
      <c r="L16" s="27" t="s">
        <v>36</v>
      </c>
      <c r="M16" s="32">
        <v>1.27129593582869</v>
      </c>
    </row>
    <row r="17" spans="1:13" ht="15">
      <c r="A17" s="26" t="s">
        <v>22</v>
      </c>
      <c r="B17" s="28">
        <v>2.88465085471997</v>
      </c>
      <c r="C17" s="28">
        <v>1.34787115630104</v>
      </c>
      <c r="D17" s="27">
        <v>-18.1016033038075</v>
      </c>
      <c r="E17" s="32">
        <v>-4.17829321306569</v>
      </c>
      <c r="F17" s="31">
        <v>4.599</v>
      </c>
      <c r="G17" s="31">
        <v>5.05075367053818</v>
      </c>
      <c r="H17" s="30">
        <v>4.00828966615795</v>
      </c>
      <c r="I17" s="29">
        <v>0.80471190269118</v>
      </c>
      <c r="J17" s="28">
        <v>0.005</v>
      </c>
      <c r="K17" s="28">
        <v>0.00725992151024317</v>
      </c>
      <c r="L17" s="27" t="s">
        <v>36</v>
      </c>
      <c r="M17" s="32">
        <v>3.70265904313682</v>
      </c>
    </row>
    <row r="21" ht="15">
      <c r="A21" s="41" t="s">
        <v>38</v>
      </c>
    </row>
    <row r="22" spans="2:10" ht="15">
      <c r="B22" s="40" t="s">
        <v>0</v>
      </c>
      <c r="C22" s="40"/>
      <c r="D22" s="40"/>
      <c r="E22" s="40"/>
      <c r="F22" s="40" t="s">
        <v>25</v>
      </c>
      <c r="G22" s="40"/>
      <c r="H22" s="40"/>
      <c r="I22" s="40"/>
      <c r="J22" s="40" t="s">
        <v>2</v>
      </c>
    </row>
    <row r="23" spans="1:13" ht="15">
      <c r="A23" s="39"/>
      <c r="B23" s="39" t="s">
        <v>37</v>
      </c>
      <c r="C23" s="39"/>
      <c r="D23" s="39" t="s">
        <v>4</v>
      </c>
      <c r="E23" s="39"/>
      <c r="F23" s="39" t="s">
        <v>37</v>
      </c>
      <c r="G23" s="39"/>
      <c r="H23" s="39" t="s">
        <v>4</v>
      </c>
      <c r="I23" s="39"/>
      <c r="J23" s="39" t="s">
        <v>37</v>
      </c>
      <c r="K23" s="39"/>
      <c r="L23" s="39" t="s">
        <v>4</v>
      </c>
      <c r="M23" s="39"/>
    </row>
    <row r="24" spans="2:13" ht="15">
      <c r="B24" s="26" t="s">
        <v>5</v>
      </c>
      <c r="C24" s="26">
        <v>2016</v>
      </c>
      <c r="D24" s="26" t="s">
        <v>6</v>
      </c>
      <c r="E24" s="26" t="s">
        <v>7</v>
      </c>
      <c r="F24" s="26" t="s">
        <v>5</v>
      </c>
      <c r="G24" s="26">
        <v>2016</v>
      </c>
      <c r="H24" s="26" t="s">
        <v>6</v>
      </c>
      <c r="I24" s="26" t="s">
        <v>7</v>
      </c>
      <c r="J24" s="26" t="s">
        <v>5</v>
      </c>
      <c r="K24" s="26">
        <v>2016</v>
      </c>
      <c r="L24" s="26" t="s">
        <v>6</v>
      </c>
      <c r="M24" s="26" t="s">
        <v>7</v>
      </c>
    </row>
    <row r="25" spans="1:13" ht="15">
      <c r="A25" s="26" t="s">
        <v>8</v>
      </c>
      <c r="B25" s="28">
        <v>15464.4876333333</v>
      </c>
      <c r="C25" s="28">
        <v>20396.5102768659</v>
      </c>
      <c r="D25" s="27">
        <v>-1.54349252878685</v>
      </c>
      <c r="E25" s="32">
        <v>2.95436300858318</v>
      </c>
      <c r="F25" s="31">
        <v>156.666666666667</v>
      </c>
      <c r="G25" s="31">
        <v>143.244342980009</v>
      </c>
      <c r="H25" s="30">
        <v>-10.4980508096751</v>
      </c>
      <c r="I25" s="29">
        <v>0.365594385493528</v>
      </c>
      <c r="J25" s="28">
        <v>4659.33333333333</v>
      </c>
      <c r="K25" s="28">
        <v>6636.73980697497</v>
      </c>
      <c r="L25" s="27">
        <v>6.54759355315466</v>
      </c>
      <c r="M25" s="27">
        <v>9.90335197528944</v>
      </c>
    </row>
    <row r="26" spans="1:13" ht="15">
      <c r="A26" s="26" t="s">
        <v>9</v>
      </c>
      <c r="B26" s="28">
        <v>889.511561569585</v>
      </c>
      <c r="C26" s="28">
        <v>1045.62602134692</v>
      </c>
      <c r="D26" s="27">
        <v>-0.53516486287144</v>
      </c>
      <c r="E26" s="32">
        <v>1.80652439439086</v>
      </c>
      <c r="F26" s="31">
        <v>1.2</v>
      </c>
      <c r="G26" s="31">
        <v>1.30175694703781</v>
      </c>
      <c r="H26" s="30">
        <v>-18.8817411554135</v>
      </c>
      <c r="I26" s="29">
        <v>0.841199146384344</v>
      </c>
      <c r="J26" s="28">
        <v>0.1</v>
      </c>
      <c r="K26" s="28">
        <v>2.7480971954584</v>
      </c>
      <c r="L26" s="27">
        <v>-7.98169480644784</v>
      </c>
      <c r="M26" s="27">
        <v>-0.131342016950442</v>
      </c>
    </row>
    <row r="27" spans="1:13" ht="15">
      <c r="A27" s="26" t="s">
        <v>10</v>
      </c>
      <c r="B27" s="28">
        <v>10286.593411</v>
      </c>
      <c r="C27" s="28">
        <v>12446.9622240622</v>
      </c>
      <c r="D27" s="27">
        <v>-4.49741260131766</v>
      </c>
      <c r="E27" s="32">
        <v>8.15153541491975</v>
      </c>
      <c r="F27" s="31">
        <v>438</v>
      </c>
      <c r="G27" s="31">
        <v>539.345154900556</v>
      </c>
      <c r="H27" s="30">
        <v>5.90872000199725</v>
      </c>
      <c r="I27" s="29">
        <v>3.88621684003301</v>
      </c>
      <c r="J27" s="28">
        <v>6568.33333333333</v>
      </c>
      <c r="K27" s="28">
        <v>9194.95015926532</v>
      </c>
      <c r="L27" s="27">
        <v>23.4054670085919</v>
      </c>
      <c r="M27" s="27">
        <v>2.88293914500057</v>
      </c>
    </row>
    <row r="28" spans="1:13" ht="15">
      <c r="A28" s="26" t="s">
        <v>11</v>
      </c>
      <c r="B28" s="28">
        <v>1648.8099736102</v>
      </c>
      <c r="C28" s="28">
        <v>259.999999999971</v>
      </c>
      <c r="D28" s="27">
        <v>-8.99131290909274</v>
      </c>
      <c r="E28" s="32">
        <v>-25.5483241459791</v>
      </c>
      <c r="F28" s="31">
        <v>23.3223333333333</v>
      </c>
      <c r="G28" s="31">
        <v>26.0657366331917</v>
      </c>
      <c r="H28" s="30">
        <v>1.59420750683954</v>
      </c>
      <c r="I28" s="29">
        <v>0.724790562252009</v>
      </c>
      <c r="J28" s="28">
        <v>671</v>
      </c>
      <c r="K28" s="28">
        <v>1376.13902197673</v>
      </c>
      <c r="L28" s="27">
        <v>-2.54237235934536</v>
      </c>
      <c r="M28" s="27">
        <v>1.78056300173388</v>
      </c>
    </row>
    <row r="29" spans="1:13" ht="15">
      <c r="A29" s="26" t="s">
        <v>12</v>
      </c>
      <c r="B29" s="28">
        <v>657</v>
      </c>
      <c r="C29" s="28">
        <v>658</v>
      </c>
      <c r="D29" s="27">
        <v>6.63995765865639</v>
      </c>
      <c r="E29" s="32">
        <v>0</v>
      </c>
      <c r="F29" s="31">
        <v>35.163</v>
      </c>
      <c r="G29" s="31">
        <v>41.8966294675325</v>
      </c>
      <c r="H29" s="30">
        <v>9.4432143352527</v>
      </c>
      <c r="I29" s="29">
        <v>1.88017295500256</v>
      </c>
      <c r="J29" s="28">
        <v>1162.66666666667</v>
      </c>
      <c r="K29" s="28">
        <v>1764.49942889501</v>
      </c>
      <c r="L29" s="27">
        <v>19.6748093338921</v>
      </c>
      <c r="M29" s="27">
        <v>3.12391167750752</v>
      </c>
    </row>
    <row r="30" spans="1:13" ht="15">
      <c r="A30" s="26" t="s">
        <v>14</v>
      </c>
      <c r="B30" s="34">
        <v>227.7911</v>
      </c>
      <c r="C30" s="34">
        <v>19.6443992988415</v>
      </c>
      <c r="D30" s="33">
        <v>-19.6482260752997</v>
      </c>
      <c r="E30" s="38">
        <v>-14.6407224353136</v>
      </c>
      <c r="F30" s="37">
        <v>5.39503333333333</v>
      </c>
      <c r="G30" s="37">
        <v>6.95551629411361</v>
      </c>
      <c r="H30" s="36">
        <v>-3.71176385479504</v>
      </c>
      <c r="I30" s="35">
        <v>1.73876127769428</v>
      </c>
      <c r="J30" s="34">
        <v>50.8333333333333</v>
      </c>
      <c r="K30" s="34">
        <v>1.96470175714727</v>
      </c>
      <c r="L30" s="33">
        <v>-32.3132546658529</v>
      </c>
      <c r="M30" s="33">
        <v>7.8647486268365</v>
      </c>
    </row>
    <row r="31" spans="1:13" ht="15">
      <c r="A31" s="26" t="s">
        <v>15</v>
      </c>
      <c r="B31" s="34">
        <v>1299.67593333333</v>
      </c>
      <c r="C31" s="34">
        <v>1144.62706640238</v>
      </c>
      <c r="D31" s="33">
        <v>-1.00412769228901</v>
      </c>
      <c r="E31" s="38">
        <v>-1.40814183551621</v>
      </c>
      <c r="F31" s="37">
        <v>9.88316666666667</v>
      </c>
      <c r="G31" s="37">
        <v>10.072982338784</v>
      </c>
      <c r="H31" s="36">
        <v>1.30179482328139</v>
      </c>
      <c r="I31" s="35">
        <v>0.0486539951346066</v>
      </c>
      <c r="J31" s="34">
        <v>12.6685333333333</v>
      </c>
      <c r="K31" s="34">
        <v>3.3528670165532</v>
      </c>
      <c r="L31" s="33">
        <v>-1.16304480709104</v>
      </c>
      <c r="M31" s="33">
        <v>-1.37546564078673</v>
      </c>
    </row>
    <row r="32" spans="1:13" ht="15">
      <c r="A32" s="26" t="s">
        <v>16</v>
      </c>
      <c r="B32" s="34">
        <v>5.76623333333334</v>
      </c>
      <c r="C32" s="34">
        <v>6.36070000000001</v>
      </c>
      <c r="D32" s="33">
        <v>22.4433881518685</v>
      </c>
      <c r="E32" s="38">
        <v>0</v>
      </c>
      <c r="F32" s="37">
        <v>2.77866666666667</v>
      </c>
      <c r="G32" s="37">
        <v>3.04163127462862</v>
      </c>
      <c r="H32" s="36">
        <v>19.4774822965673</v>
      </c>
      <c r="I32" s="35">
        <v>0.374744441741892</v>
      </c>
      <c r="J32" s="34">
        <v>0.153</v>
      </c>
      <c r="K32" s="34">
        <v>0.152639002470703</v>
      </c>
      <c r="L32" s="33">
        <v>-6.29329200069618</v>
      </c>
      <c r="M32" s="33">
        <v>0.967767580846712</v>
      </c>
    </row>
    <row r="33" spans="1:13" ht="15">
      <c r="A33" s="26" t="s">
        <v>17</v>
      </c>
      <c r="B33" s="34">
        <v>845.006</v>
      </c>
      <c r="C33" s="34">
        <v>715.112170761509</v>
      </c>
      <c r="D33" s="33">
        <v>-1.81642555264778</v>
      </c>
      <c r="E33" s="38">
        <v>-1.16199152313481</v>
      </c>
      <c r="F33" s="37">
        <v>12.1347903138595</v>
      </c>
      <c r="G33" s="37">
        <v>15.2864376720917</v>
      </c>
      <c r="H33" s="36">
        <v>6.81728276816844</v>
      </c>
      <c r="I33" s="35">
        <v>4.23319058421856</v>
      </c>
      <c r="J33" s="34">
        <v>14.5484311124051</v>
      </c>
      <c r="K33" s="34">
        <v>20.6068920225656</v>
      </c>
      <c r="L33" s="33">
        <v>40.7099797103548</v>
      </c>
      <c r="M33" s="33">
        <v>4.19690758985667</v>
      </c>
    </row>
    <row r="34" spans="1:13" ht="15">
      <c r="A34" s="26" t="s">
        <v>19</v>
      </c>
      <c r="B34" s="28">
        <v>309.860310742488</v>
      </c>
      <c r="C34" s="28">
        <v>145.20037005277</v>
      </c>
      <c r="D34" s="27">
        <v>7.06218836949768</v>
      </c>
      <c r="E34" s="32">
        <v>-3.99583574894797</v>
      </c>
      <c r="F34" s="31">
        <v>1.522</v>
      </c>
      <c r="G34" s="31">
        <v>1.59305546318473</v>
      </c>
      <c r="H34" s="30">
        <v>16.8493367220481</v>
      </c>
      <c r="I34" s="29">
        <v>0.583846680298605</v>
      </c>
      <c r="J34" s="28">
        <v>28.103</v>
      </c>
      <c r="K34" s="28">
        <v>40.7881780703237</v>
      </c>
      <c r="L34" s="27">
        <v>13.7458617790827</v>
      </c>
      <c r="M34" s="27">
        <v>7.64560201261051</v>
      </c>
    </row>
    <row r="35" spans="1:13" ht="15">
      <c r="A35" s="26" t="s">
        <v>20</v>
      </c>
      <c r="B35" s="28">
        <v>557.394561243625</v>
      </c>
      <c r="C35" s="28">
        <v>555.063508923114</v>
      </c>
      <c r="D35" s="27">
        <v>2.26980035692081</v>
      </c>
      <c r="E35" s="32">
        <v>0.34024985135046</v>
      </c>
      <c r="F35" s="31">
        <v>2.039</v>
      </c>
      <c r="G35" s="31">
        <v>2.14478778721202</v>
      </c>
      <c r="H35" s="30">
        <v>-6.59834921065426</v>
      </c>
      <c r="I35" s="29">
        <v>0.724345240205393</v>
      </c>
      <c r="J35" s="28">
        <v>86.5253333333333</v>
      </c>
      <c r="K35" s="28">
        <v>74.8671976673766</v>
      </c>
      <c r="L35" s="27">
        <v>39.1701057571467</v>
      </c>
      <c r="M35" s="27">
        <v>6.76197066472373</v>
      </c>
    </row>
    <row r="36" spans="1:13" ht="15">
      <c r="A36" s="26" t="s">
        <v>21</v>
      </c>
      <c r="B36" s="28">
        <v>187.317963050701</v>
      </c>
      <c r="C36" s="28">
        <v>52.1384353310495</v>
      </c>
      <c r="D36" s="27">
        <v>-16.3488958948502</v>
      </c>
      <c r="E36" s="32">
        <v>-4.58627712886721</v>
      </c>
      <c r="F36" s="31">
        <v>0.07</v>
      </c>
      <c r="G36" s="31">
        <v>0.07</v>
      </c>
      <c r="H36" s="30" t="s">
        <v>36</v>
      </c>
      <c r="I36" s="29">
        <v>0</v>
      </c>
      <c r="J36" s="28">
        <v>61.738</v>
      </c>
      <c r="K36" s="28">
        <v>58.5539681946188</v>
      </c>
      <c r="L36" s="27">
        <v>11.8036149670466</v>
      </c>
      <c r="M36" s="27">
        <v>-1.39963878457343</v>
      </c>
    </row>
    <row r="37" spans="1:13" ht="15">
      <c r="A37" s="26" t="s">
        <v>22</v>
      </c>
      <c r="B37" s="28">
        <v>494.040689073616</v>
      </c>
      <c r="C37" s="28">
        <v>433.33386730289</v>
      </c>
      <c r="D37" s="27">
        <v>-2.362294597713</v>
      </c>
      <c r="E37" s="32">
        <v>-0.618844146136066</v>
      </c>
      <c r="F37" s="31">
        <v>0.236</v>
      </c>
      <c r="G37" s="31">
        <v>0.255997371159382</v>
      </c>
      <c r="H37" s="30">
        <v>12.1650759520971</v>
      </c>
      <c r="I37" s="29">
        <v>0.991224670907243</v>
      </c>
      <c r="J37" s="28">
        <v>19.3176666666667</v>
      </c>
      <c r="K37" s="28">
        <v>21.0101900171863</v>
      </c>
      <c r="L37" s="27" t="s">
        <v>36</v>
      </c>
      <c r="M37" s="27">
        <v>0.828738110144989</v>
      </c>
    </row>
    <row r="40" ht="15">
      <c r="A40" s="2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5" sqref="A15:G16"/>
    </sheetView>
  </sheetViews>
  <sheetFormatPr defaultColWidth="9.140625" defaultRowHeight="15"/>
  <cols>
    <col min="1" max="1" width="21.421875" style="0" customWidth="1"/>
    <col min="4" max="5" width="0" style="0" hidden="1" customWidth="1"/>
    <col min="8" max="9" width="0" style="0" hidden="1" customWidth="1"/>
    <col min="12" max="13" width="0" style="0" hidden="1" customWidth="1"/>
  </cols>
  <sheetData>
    <row r="1" ht="15">
      <c r="A1" s="1" t="s">
        <v>24</v>
      </c>
    </row>
    <row r="2" ht="15">
      <c r="A2" s="1"/>
    </row>
    <row r="3" spans="2:10" ht="15">
      <c r="B3" s="2" t="s">
        <v>0</v>
      </c>
      <c r="C3" s="2"/>
      <c r="D3" s="2"/>
      <c r="E3" s="2"/>
      <c r="F3" s="2" t="s">
        <v>25</v>
      </c>
      <c r="G3" s="2"/>
      <c r="H3" s="2"/>
      <c r="I3" s="2"/>
      <c r="J3" s="2"/>
    </row>
    <row r="4" spans="2:12" s="3" customFormat="1" ht="15">
      <c r="B4" s="3" t="s">
        <v>3</v>
      </c>
      <c r="D4" s="3" t="s">
        <v>4</v>
      </c>
      <c r="F4" s="3" t="s">
        <v>3</v>
      </c>
      <c r="H4" s="3" t="s">
        <v>4</v>
      </c>
      <c r="L4" s="3" t="s">
        <v>4</v>
      </c>
    </row>
    <row r="5" spans="2:13" ht="15">
      <c r="B5" t="s">
        <v>5</v>
      </c>
      <c r="C5">
        <v>2016</v>
      </c>
      <c r="D5" t="s">
        <v>6</v>
      </c>
      <c r="E5" t="s">
        <v>7</v>
      </c>
      <c r="F5" t="s">
        <v>5</v>
      </c>
      <c r="G5">
        <v>2016</v>
      </c>
      <c r="H5" t="s">
        <v>6</v>
      </c>
      <c r="I5" t="s">
        <v>7</v>
      </c>
      <c r="L5" t="s">
        <v>6</v>
      </c>
      <c r="M5" t="s">
        <v>7</v>
      </c>
    </row>
    <row r="6" spans="1:13" ht="15" hidden="1">
      <c r="A6" t="s">
        <v>8</v>
      </c>
      <c r="B6" s="4">
        <v>134511.140522222</v>
      </c>
      <c r="C6" s="4">
        <v>150911.882738813</v>
      </c>
      <c r="D6" s="5">
        <v>0.276836515317402</v>
      </c>
      <c r="E6" s="6">
        <v>1.24746895289185</v>
      </c>
      <c r="F6" s="7">
        <v>3667.66666666667</v>
      </c>
      <c r="G6" s="7">
        <v>3240.18703820779</v>
      </c>
      <c r="H6" s="8">
        <v>-4.00118711232551</v>
      </c>
      <c r="I6" s="9">
        <v>0.365594385493484</v>
      </c>
      <c r="J6" s="4"/>
      <c r="K6" s="4"/>
      <c r="L6" s="5">
        <v>-2.93621991553898</v>
      </c>
      <c r="M6" s="6">
        <v>2.56898221139128</v>
      </c>
    </row>
    <row r="7" spans="1:13" ht="15" hidden="1">
      <c r="A7" t="s">
        <v>9</v>
      </c>
      <c r="B7" s="4">
        <v>1783</v>
      </c>
      <c r="C7" s="4">
        <v>1732.3598036373</v>
      </c>
      <c r="D7" s="5">
        <v>-0.104502199102274</v>
      </c>
      <c r="E7" s="6">
        <v>0.335844947286201</v>
      </c>
      <c r="F7" s="7">
        <v>12.4333333333333</v>
      </c>
      <c r="G7" s="7">
        <v>13.451488452724</v>
      </c>
      <c r="H7" s="8">
        <v>-5.91944577908545</v>
      </c>
      <c r="I7" s="9">
        <v>0.841199146384319</v>
      </c>
      <c r="J7" s="4"/>
      <c r="K7" s="4"/>
      <c r="L7" s="5">
        <v>3.1493353186737</v>
      </c>
      <c r="M7" s="6">
        <v>2.15261832611477</v>
      </c>
    </row>
    <row r="8" spans="1:13" ht="15" hidden="1">
      <c r="A8" t="s">
        <v>10</v>
      </c>
      <c r="B8" s="4">
        <v>150106.830920069</v>
      </c>
      <c r="C8" s="4">
        <v>161123.185830443</v>
      </c>
      <c r="D8" s="5">
        <v>-0.795219340548581</v>
      </c>
      <c r="E8" s="6">
        <v>0.991314720681924</v>
      </c>
      <c r="F8" s="7">
        <v>10918</v>
      </c>
      <c r="G8" s="7">
        <v>11586.8673111434</v>
      </c>
      <c r="H8" s="8">
        <v>0.804126681539863</v>
      </c>
      <c r="I8" s="9">
        <v>1.08117349318855</v>
      </c>
      <c r="J8" s="4"/>
      <c r="K8" s="4"/>
      <c r="L8" s="5">
        <v>5.61410981700821</v>
      </c>
      <c r="M8" s="6">
        <v>1.20132875677124</v>
      </c>
    </row>
    <row r="9" spans="1:13" ht="15" hidden="1">
      <c r="A9" t="s">
        <v>11</v>
      </c>
      <c r="B9" s="4">
        <v>24288.9519328919</v>
      </c>
      <c r="C9" s="4">
        <v>36381.917417982</v>
      </c>
      <c r="D9" s="5">
        <v>2.19666656986286</v>
      </c>
      <c r="E9" s="6">
        <v>2.81642470850461</v>
      </c>
      <c r="F9" s="7">
        <v>244.768333333333</v>
      </c>
      <c r="G9" s="7">
        <v>247.664114645318</v>
      </c>
      <c r="H9" s="8">
        <v>5.87104640812623</v>
      </c>
      <c r="I9" s="9">
        <v>0.72479056225192</v>
      </c>
      <c r="J9" s="4"/>
      <c r="K9" s="4"/>
      <c r="L9" s="5">
        <v>10.3763809390303</v>
      </c>
      <c r="M9" s="6">
        <v>2.60848745780784</v>
      </c>
    </row>
    <row r="10" spans="1:13" ht="15" hidden="1">
      <c r="A10" t="s">
        <v>12</v>
      </c>
      <c r="B10" s="4">
        <v>21939.5274084361</v>
      </c>
      <c r="C10" s="4">
        <v>29037.6564301465</v>
      </c>
      <c r="D10" s="5">
        <v>-0.0711301152253263</v>
      </c>
      <c r="E10" s="6">
        <v>2.04255812123133</v>
      </c>
      <c r="F10" s="7">
        <v>130.43843232</v>
      </c>
      <c r="G10" s="7">
        <v>155.478557953456</v>
      </c>
      <c r="H10" s="8">
        <v>4.86140131604516</v>
      </c>
      <c r="I10" s="9">
        <v>1.8801729550026</v>
      </c>
      <c r="J10" s="4"/>
      <c r="K10" s="4"/>
      <c r="L10" s="5">
        <v>13.7479714188633</v>
      </c>
      <c r="M10" s="6">
        <v>3.12308574802875</v>
      </c>
    </row>
    <row r="11" spans="1:13" ht="15" hidden="1">
      <c r="A11" s="10" t="s">
        <v>14</v>
      </c>
      <c r="B11" s="12">
        <v>8283.45549066667</v>
      </c>
      <c r="C11" s="12">
        <v>7686.10227416853</v>
      </c>
      <c r="D11" s="13">
        <v>-1.17314263801571</v>
      </c>
      <c r="E11" s="14">
        <v>-0.660485072423089</v>
      </c>
      <c r="F11" s="15">
        <v>209.0463425725</v>
      </c>
      <c r="G11" s="15">
        <v>252.596990843125</v>
      </c>
      <c r="H11" s="16">
        <v>-3.14212962657114</v>
      </c>
      <c r="I11" s="17">
        <v>1.73876127769428</v>
      </c>
      <c r="J11" s="12"/>
      <c r="K11" s="12"/>
      <c r="L11" s="13">
        <v>-5.80337438107517</v>
      </c>
      <c r="M11" s="14">
        <v>4.16236468437017</v>
      </c>
    </row>
    <row r="12" spans="1:13" ht="15" hidden="1">
      <c r="A12" s="10" t="s">
        <v>15</v>
      </c>
      <c r="B12" s="12">
        <v>21826.7882791016</v>
      </c>
      <c r="C12" s="12">
        <v>22451.5143734293</v>
      </c>
      <c r="D12" s="13">
        <v>0.920541405017872</v>
      </c>
      <c r="E12" s="14">
        <v>0.167021076300955</v>
      </c>
      <c r="F12" s="15">
        <v>626.060385674368</v>
      </c>
      <c r="G12" s="15">
        <v>617.688468742852</v>
      </c>
      <c r="H12" s="16">
        <v>-1.70441124394758</v>
      </c>
      <c r="I12" s="17">
        <v>0.0486539951346288</v>
      </c>
      <c r="J12" s="12"/>
      <c r="K12" s="12"/>
      <c r="L12" s="13">
        <v>-2.17004175096216</v>
      </c>
      <c r="M12" s="14">
        <v>-1.37538185333295</v>
      </c>
    </row>
    <row r="13" spans="1:13" ht="15" hidden="1">
      <c r="A13" s="10" t="s">
        <v>16</v>
      </c>
      <c r="B13" s="12">
        <v>1131.76321016571</v>
      </c>
      <c r="C13" s="12">
        <v>1039.88408615271</v>
      </c>
      <c r="D13" s="13">
        <v>-0.594585607634546</v>
      </c>
      <c r="E13" s="14">
        <v>-0.491453873685455</v>
      </c>
      <c r="F13" s="15">
        <v>53.6865526733713</v>
      </c>
      <c r="G13" s="15">
        <v>60.3743476653594</v>
      </c>
      <c r="H13" s="16">
        <v>-0.252273903446865</v>
      </c>
      <c r="I13" s="17">
        <v>0.374744441741903</v>
      </c>
      <c r="J13" s="12"/>
      <c r="K13" s="12"/>
      <c r="L13" s="13">
        <v>-3.75256628462</v>
      </c>
      <c r="M13" s="14">
        <v>0.967767580846757</v>
      </c>
    </row>
    <row r="14" spans="1:13" ht="15" hidden="1">
      <c r="A14" s="10" t="s">
        <v>17</v>
      </c>
      <c r="B14" s="12">
        <v>11278.6566466667</v>
      </c>
      <c r="C14" s="12">
        <v>11923.7428823298</v>
      </c>
      <c r="D14" s="13">
        <v>0.923451662723895</v>
      </c>
      <c r="E14" s="14">
        <v>0.687016441569277</v>
      </c>
      <c r="F14" s="15">
        <v>147.669282453501</v>
      </c>
      <c r="G14" s="15">
        <v>198.558328566032</v>
      </c>
      <c r="H14" s="16">
        <v>-0.229350772350667</v>
      </c>
      <c r="I14" s="17">
        <v>4.2331905842186</v>
      </c>
      <c r="J14" s="12"/>
      <c r="K14" s="12"/>
      <c r="L14" s="13">
        <v>12.6369665445203</v>
      </c>
      <c r="M14" s="14">
        <v>4.19690758985656</v>
      </c>
    </row>
    <row r="15" spans="1:13" ht="15">
      <c r="A15" s="10" t="s">
        <v>26</v>
      </c>
      <c r="B15" s="12">
        <f>SUM(B11:B14)</f>
        <v>42520.66362660068</v>
      </c>
      <c r="C15" s="12">
        <f>SUM(C11:C14)</f>
        <v>43101.24361608034</v>
      </c>
      <c r="D15" s="12"/>
      <c r="E15" s="12"/>
      <c r="F15" s="12">
        <f>SUM(F11:F14)</f>
        <v>1036.4625633737403</v>
      </c>
      <c r="G15" s="12">
        <f>SUM(G11:G14)</f>
        <v>1129.2181358173684</v>
      </c>
      <c r="H15" s="12"/>
      <c r="I15" s="12"/>
      <c r="J15" s="12"/>
      <c r="K15" s="12"/>
      <c r="L15" s="18"/>
      <c r="M15" s="18"/>
    </row>
    <row r="16" spans="1:13" s="3" customFormat="1" ht="15">
      <c r="A16" s="22" t="s">
        <v>27</v>
      </c>
      <c r="B16" s="7">
        <v>147693.854129978</v>
      </c>
      <c r="C16" s="7">
        <v>148664.664813047</v>
      </c>
      <c r="D16" s="8">
        <v>0.117789014070979</v>
      </c>
      <c r="E16" s="9">
        <v>0.00659884001761313</v>
      </c>
      <c r="F16" s="7">
        <v>4454.99933333333</v>
      </c>
      <c r="G16" s="7">
        <v>5191.99826622287</v>
      </c>
      <c r="H16" s="8">
        <v>0.529029227418487</v>
      </c>
      <c r="I16" s="9">
        <v>1.34311155573208</v>
      </c>
      <c r="J16" s="7"/>
      <c r="K16" s="7"/>
      <c r="L16" s="19">
        <v>0.059159883306581</v>
      </c>
      <c r="M16" s="20">
        <v>2.49079922298545</v>
      </c>
    </row>
    <row r="17" spans="1:13" ht="15" hidden="1">
      <c r="A17" t="s">
        <v>19</v>
      </c>
      <c r="B17" s="4">
        <v>2155.01723048585</v>
      </c>
      <c r="C17" s="4">
        <v>1936.02502787202</v>
      </c>
      <c r="D17" s="5">
        <v>-0.621862372562987</v>
      </c>
      <c r="E17" s="6">
        <v>-1.09931499444382</v>
      </c>
      <c r="F17" s="4">
        <v>2155.01723048585</v>
      </c>
      <c r="G17" s="4">
        <v>1936.02502787202</v>
      </c>
      <c r="H17" s="5">
        <v>-0.621862372562987</v>
      </c>
      <c r="I17" s="6">
        <v>-1.09931499444382</v>
      </c>
      <c r="J17" s="7">
        <v>15.4286666666667</v>
      </c>
      <c r="K17" s="7">
        <v>16.1220980942408</v>
      </c>
      <c r="L17" s="8">
        <v>0.723902112893526</v>
      </c>
      <c r="M17" s="9">
        <v>0.583846680298605</v>
      </c>
    </row>
    <row r="18" spans="1:13" ht="15" hidden="1">
      <c r="A18" t="s">
        <v>20</v>
      </c>
      <c r="B18" s="4">
        <v>8591.76387013919</v>
      </c>
      <c r="C18" s="4">
        <v>9758.12566083661</v>
      </c>
      <c r="D18" s="5">
        <v>1.83697975245751</v>
      </c>
      <c r="E18" s="6">
        <v>0.98598027915342</v>
      </c>
      <c r="F18" s="7">
        <v>64.612</v>
      </c>
      <c r="G18" s="7">
        <v>67.7128122737615</v>
      </c>
      <c r="H18" s="8">
        <v>1.09389665442152</v>
      </c>
      <c r="I18" s="9">
        <v>0.724345240205393</v>
      </c>
      <c r="J18" s="4">
        <v>255.647933333333</v>
      </c>
      <c r="K18" s="4">
        <v>300.771656974818</v>
      </c>
      <c r="L18" s="5">
        <v>19.2028649967109</v>
      </c>
      <c r="M18" s="6">
        <v>3.37043926157867</v>
      </c>
    </row>
    <row r="19" spans="1:13" ht="15" hidden="1">
      <c r="A19" t="s">
        <v>21</v>
      </c>
      <c r="B19" s="4">
        <v>922.317554103101</v>
      </c>
      <c r="C19" s="4">
        <v>884.261798530677</v>
      </c>
      <c r="D19" s="5">
        <v>-5.04206083137682</v>
      </c>
      <c r="E19" s="6">
        <v>-0.209168377527735</v>
      </c>
      <c r="F19" s="7">
        <v>0</v>
      </c>
      <c r="G19" s="7">
        <v>0</v>
      </c>
      <c r="H19" s="8">
        <v>0</v>
      </c>
      <c r="I19" s="9">
        <v>0</v>
      </c>
      <c r="J19" s="4">
        <v>129.2</v>
      </c>
      <c r="K19" s="4">
        <v>131.2</v>
      </c>
      <c r="L19" s="5">
        <v>1.11258880963487</v>
      </c>
      <c r="M19" s="6">
        <v>4.44089209850063E-14</v>
      </c>
    </row>
    <row r="20" spans="1:13" ht="15" hidden="1">
      <c r="A20" t="s">
        <v>22</v>
      </c>
      <c r="B20" s="4">
        <v>884.690149651496</v>
      </c>
      <c r="C20" s="4">
        <v>850.52955002085</v>
      </c>
      <c r="D20" s="5">
        <v>-1.85954088151368</v>
      </c>
      <c r="E20" s="6">
        <v>-0.325263887399885</v>
      </c>
      <c r="F20" s="7">
        <v>2.923</v>
      </c>
      <c r="G20" s="7">
        <v>3.17067930465624</v>
      </c>
      <c r="H20" s="8">
        <v>-8.15357641833472</v>
      </c>
      <c r="I20" s="9">
        <v>0.991224670907243</v>
      </c>
      <c r="J20" s="4">
        <v>28.6666666666667</v>
      </c>
      <c r="K20" s="4">
        <v>35.5300330376727</v>
      </c>
      <c r="L20" s="5">
        <v>16.0458410794902</v>
      </c>
      <c r="M20" s="6">
        <v>1.93392382582251</v>
      </c>
    </row>
    <row r="21" spans="1:13" ht="15">
      <c r="A21" s="10" t="s">
        <v>18</v>
      </c>
      <c r="B21" s="12">
        <v>492016</v>
      </c>
      <c r="C21" s="12">
        <v>509127</v>
      </c>
      <c r="D21" s="12"/>
      <c r="E21" s="12"/>
      <c r="F21">
        <v>21596</v>
      </c>
      <c r="G21">
        <v>21465</v>
      </c>
      <c r="H21" s="8"/>
      <c r="I21" s="9"/>
      <c r="J21" s="4"/>
      <c r="K21" s="4"/>
      <c r="L21" s="5"/>
      <c r="M21" s="6"/>
    </row>
    <row r="22" spans="2:13" ht="15">
      <c r="B22" s="4"/>
      <c r="C22" s="4"/>
      <c r="D22" s="5"/>
      <c r="E22" s="6"/>
      <c r="F22" s="7"/>
      <c r="G22" s="7"/>
      <c r="H22" s="8"/>
      <c r="I22" s="9"/>
      <c r="J22" s="4"/>
      <c r="K22" s="4"/>
      <c r="L22" s="5"/>
      <c r="M22" s="6"/>
    </row>
    <row r="24" spans="2:3" ht="15">
      <c r="B24" t="s">
        <v>5</v>
      </c>
      <c r="C24">
        <v>2016</v>
      </c>
    </row>
    <row r="25" spans="1:3" ht="15">
      <c r="A25" t="s">
        <v>28</v>
      </c>
      <c r="B25" s="21">
        <f>1000*B15/B21</f>
        <v>86.42130261333104</v>
      </c>
      <c r="C25" s="21">
        <f>1000*C15/C21</f>
        <v>84.65715551538288</v>
      </c>
    </row>
    <row r="26" spans="1:3" ht="15">
      <c r="A26" t="s">
        <v>29</v>
      </c>
      <c r="B26" s="21">
        <f>1000*B16/B21</f>
        <v>300.18099844309535</v>
      </c>
      <c r="C26" s="21">
        <f>1000*C16/C21</f>
        <v>291.9991766554259</v>
      </c>
    </row>
    <row r="27" spans="1:3" ht="15">
      <c r="A27" t="s">
        <v>30</v>
      </c>
      <c r="B27" s="21">
        <f>1000*F15/F21</f>
        <v>47.99326557574275</v>
      </c>
      <c r="C27" s="21">
        <f>1000*G15/G21</f>
        <v>52.60741373479471</v>
      </c>
    </row>
    <row r="28" spans="1:3" ht="15">
      <c r="A28" t="s">
        <v>31</v>
      </c>
      <c r="B28" s="21">
        <f>1000*F16/F21</f>
        <v>206.2881706488854</v>
      </c>
      <c r="C28" s="21">
        <f>1000*G16/G21</f>
        <v>241.88205293374656</v>
      </c>
    </row>
    <row r="42" ht="15">
      <c r="A42" t="s">
        <v>32</v>
      </c>
    </row>
    <row r="44" ht="15">
      <c r="A44" t="s">
        <v>33</v>
      </c>
    </row>
    <row r="46" ht="15">
      <c r="A46" t="s">
        <v>23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Tony</cp:lastModifiedBy>
  <cp:lastPrinted>2009-04-09T15:32:34Z</cp:lastPrinted>
  <dcterms:created xsi:type="dcterms:W3CDTF">2008-12-20T20:04:15Z</dcterms:created>
  <dcterms:modified xsi:type="dcterms:W3CDTF">2009-11-11T06:55:49Z</dcterms:modified>
  <cp:category/>
  <cp:version/>
  <cp:contentType/>
  <cp:contentStatus/>
  <cp:revision>1</cp:revision>
</cp:coreProperties>
</file>