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TERM 13 data " sheetId="1" r:id="rId1"/>
    <sheet name="TERM 13 Fig" sheetId="2" r:id="rId2"/>
  </sheets>
  <externalReferences>
    <externalReference r:id="rId3"/>
  </externalReferences>
  <definedNames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</definedNames>
  <calcPr calcId="145621"/>
</workbook>
</file>

<file path=xl/calcChain.xml><?xml version="1.0" encoding="utf-8"?>
<calcChain xmlns="http://schemas.openxmlformats.org/spreadsheetml/2006/main">
  <c r="I38" i="1" l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W32" i="1"/>
  <c r="V32" i="1"/>
  <c r="U32" i="1"/>
  <c r="T32" i="1"/>
  <c r="S32" i="1"/>
  <c r="R32" i="1"/>
  <c r="Q32" i="1"/>
  <c r="P32" i="1"/>
  <c r="O32" i="1"/>
  <c r="N32" i="1"/>
  <c r="M32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J34" i="1" l="1"/>
  <c r="J36" i="1"/>
  <c r="B39" i="1"/>
  <c r="B42" i="1" s="1"/>
  <c r="D39" i="1"/>
  <c r="D42" i="1" s="1"/>
  <c r="F39" i="1"/>
  <c r="F42" i="1" s="1"/>
  <c r="H39" i="1"/>
  <c r="H42" i="1" s="1"/>
  <c r="J35" i="1"/>
  <c r="J37" i="1"/>
  <c r="C39" i="1"/>
  <c r="C42" i="1" s="1"/>
  <c r="E39" i="1"/>
  <c r="E42" i="1" s="1"/>
  <c r="G39" i="1"/>
  <c r="G42" i="1" s="1"/>
  <c r="I39" i="1"/>
  <c r="I42" i="1" s="1"/>
  <c r="I46" i="1" l="1"/>
  <c r="E46" i="1"/>
  <c r="I45" i="1"/>
  <c r="E45" i="1"/>
  <c r="I44" i="1"/>
  <c r="E44" i="1"/>
  <c r="I43" i="1"/>
  <c r="E43" i="1"/>
  <c r="H46" i="1"/>
  <c r="D46" i="1"/>
  <c r="H45" i="1"/>
  <c r="D45" i="1"/>
  <c r="H44" i="1"/>
  <c r="D44" i="1"/>
  <c r="H43" i="1"/>
  <c r="D43" i="1"/>
  <c r="G46" i="1"/>
  <c r="C46" i="1"/>
  <c r="G45" i="1"/>
  <c r="C45" i="1"/>
  <c r="G44" i="1"/>
  <c r="C44" i="1"/>
  <c r="G43" i="1"/>
  <c r="C43" i="1"/>
  <c r="F46" i="1"/>
  <c r="B46" i="1"/>
  <c r="F45" i="1"/>
  <c r="B45" i="1"/>
  <c r="F44" i="1"/>
  <c r="B44" i="1"/>
  <c r="F43" i="1"/>
  <c r="B43" i="1"/>
</calcChain>
</file>

<file path=xl/sharedStrings.xml><?xml version="1.0" encoding="utf-8"?>
<sst xmlns="http://schemas.openxmlformats.org/spreadsheetml/2006/main" count="126" uniqueCount="21">
  <si>
    <t>Freight Transport Volume (Units: (1000 mio tkm) )</t>
  </si>
  <si>
    <t>Data Provided by EEA 15/06/2012</t>
  </si>
  <si>
    <t>Eurostat estimate - 2010 data. Data can slightly change once DG move data will be available</t>
  </si>
  <si>
    <t>DG TREN Data (Statistical pocketbook 2010) - time series 1995-2009</t>
  </si>
  <si>
    <t>Car</t>
  </si>
  <si>
    <t>2010-2009</t>
  </si>
  <si>
    <t>2010-2000</t>
  </si>
  <si>
    <t>EEA-32</t>
  </si>
  <si>
    <t>Without LI</t>
  </si>
  <si>
    <t>EU-27</t>
  </si>
  <si>
    <t>EU-15</t>
  </si>
  <si>
    <t>EU-12</t>
  </si>
  <si>
    <t>IWW</t>
  </si>
  <si>
    <t>Rail</t>
  </si>
  <si>
    <t>Air</t>
  </si>
  <si>
    <t>-</t>
  </si>
  <si>
    <t>% change on previous year</t>
  </si>
  <si>
    <t>Maritime</t>
  </si>
  <si>
    <t>Total Freight Transport Volume</t>
  </si>
  <si>
    <t>Road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</si>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</sst>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_-* #,##0.00\ _Δ_ρ_χ_-;\-* #,##0.00\ _Δ_ρ_χ_-;_-* &quot;-&quot;??\ _Δ_ρ_χ_-;_-@_-"/>
    <numFmt numFmtId="168" formatCode="_(* #,##0.00_);_(* \(#,##0.00\);_(* &quot;-&quot;??_);_(@_)"/>
    <numFmt numFmtId="169" formatCode="_-* #,##0.00_€_-;\-* #,##0.00_€_-;_-* &quot;-&quot;??_€_-;_-@_-"/>
    <numFmt numFmtId="170" formatCode="#,###,##0"/>
    <numFmt numFmtId="171" formatCode="_-[$€-2]* #,##0.00_-;\-[$€-2]* #,##0.00_-;_-[$€-2]* &quot;-&quot;??_-"/>
    <numFmt numFmtId="172" formatCode="[&gt;0.5]#,##0;[&lt;-0.5]\-#,##0;\-"/>
    <numFmt numFmtId="173" formatCode="_-* #,##0\ _F_-;\-* #,##0\ _F_-;_-* &quot;-&quot;\ _F_-;_-@_-"/>
    <numFmt numFmtId="174" formatCode="_-* #,##0.00\ _F_-;\-* #,##0.00\ _F_-;_-* &quot;-&quot;??\ _F_-;_-@_-"/>
    <numFmt numFmtId="175" formatCode="_-* #,##0\ &quot;F&quot;_-;\-* #,##0\ &quot;F&quot;_-;_-* &quot;-&quot;\ &quot;F&quot;_-;_-@_-"/>
    <numFmt numFmtId="176" formatCode="_-* #,##0.00\ &quot;F&quot;_-;\-* #,##0.00\ &quot;F&quot;_-;_-* &quot;-&quot;??\ &quot;F&quot;_-;_-@_-"/>
    <numFmt numFmtId="177" formatCode="###.0"/>
    <numFmt numFmtId="178" formatCode="0.000"/>
    <numFmt numFmtId="179" formatCode="##.0"/>
    <numFmt numFmtId="180" formatCode="_-&quot;öS&quot;\ * #,##0_-;\-&quot;öS&quot;\ * #,##0_-;_-&quot;öS&quot;\ * &quot;-&quot;_-;_-@_-"/>
    <numFmt numFmtId="181" formatCode="_-&quot;öS&quot;\ * #,##0.00_-;\-&quot;öS&quot;\ * #,##0.00_-;_-&quot;öS&quot;\ * &quot;-&quot;??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sz val="10"/>
      <color rgb="FF000000"/>
      <name val="Symbol"/>
      <family val="1"/>
      <charset val="2"/>
    </font>
    <font>
      <sz val="10"/>
      <name val="Arial Cyr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4"/>
      <name val="Arial"/>
      <family val="2"/>
    </font>
    <font>
      <u/>
      <sz val="10"/>
      <color theme="10"/>
      <name val="Verdana"/>
      <family val="2"/>
    </font>
    <font>
      <u/>
      <sz val="10"/>
      <color theme="10"/>
      <name val="Arial"/>
      <family val="2"/>
    </font>
    <font>
      <b/>
      <sz val="6"/>
      <color indexed="1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1"/>
      <color theme="1"/>
      <name val="Arial"/>
      <family val="2"/>
    </font>
    <font>
      <sz val="10"/>
      <color indexed="8"/>
      <name val="Verdana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Helv"/>
    </font>
    <font>
      <sz val="8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37"/>
      <name val="Arial"/>
      <family val="2"/>
    </font>
    <font>
      <b/>
      <sz val="12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8"/>
      <name val="Arial"/>
      <family val="2"/>
    </font>
    <font>
      <b/>
      <sz val="12"/>
      <color indexed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gray0625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13"/>
      </patternFill>
    </fill>
    <fill>
      <patternFill patternType="solid">
        <fgColor indexed="9"/>
        <bgColor indexed="9"/>
      </patternFill>
    </fill>
    <fill>
      <patternFill patternType="lightGray">
        <fgColor indexed="2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9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0" fillId="0" borderId="0" applyNumberFormat="0" applyFont="0" applyFill="0" applyBorder="0" applyProtection="0">
      <alignment horizontal="left" vertical="center" indent="5"/>
    </xf>
    <xf numFmtId="4" fontId="11" fillId="5" borderId="1">
      <alignment horizontal="right" vertical="center"/>
    </xf>
    <xf numFmtId="4" fontId="12" fillId="0" borderId="2" applyFill="0" applyBorder="0" applyProtection="0">
      <alignment horizontal="right" vertical="center"/>
    </xf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6" borderId="0" applyNumberFormat="0" applyFont="0" applyBorder="0" applyAlignment="0"/>
    <xf numFmtId="170" fontId="13" fillId="7" borderId="0" applyNumberFormat="0" applyBorder="0">
      <alignment vertical="top"/>
      <protection locked="0"/>
    </xf>
    <xf numFmtId="41" fontId="7" fillId="0" borderId="0" applyFont="0" applyFill="0" applyBorder="0" applyAlignment="0" applyProtection="0">
      <alignment wrapText="1"/>
    </xf>
    <xf numFmtId="43" fontId="7" fillId="0" borderId="0" applyFont="0" applyFill="0" applyBorder="0" applyAlignment="0" applyProtection="0">
      <alignment wrapText="1"/>
    </xf>
    <xf numFmtId="171" fontId="7" fillId="0" borderId="0" applyFont="0" applyFill="0" applyBorder="0" applyAlignment="0" applyProtection="0"/>
    <xf numFmtId="172" fontId="14" fillId="0" borderId="0">
      <alignment horizontal="left"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170" fontId="17" fillId="8" borderId="0" applyNumberFormat="0" applyBorder="0">
      <alignment horizontal="left"/>
      <protection locked="0"/>
    </xf>
    <xf numFmtId="4" fontId="11" fillId="0" borderId="3">
      <alignment horizontal="right" vertical="center"/>
    </xf>
    <xf numFmtId="170" fontId="13" fillId="9" borderId="0" applyNumberFormat="0" applyBorder="0">
      <alignment horizontal="right"/>
      <protection locked="0"/>
    </xf>
    <xf numFmtId="0" fontId="7" fillId="10" borderId="0" applyNumberFormat="0" applyFont="0" applyBorder="0" applyAlignment="0"/>
    <xf numFmtId="170" fontId="18" fillId="9" borderId="0" applyNumberFormat="0" applyBorder="0">
      <alignment horizontal="right"/>
      <protection locked="0"/>
    </xf>
    <xf numFmtId="170" fontId="19" fillId="9" borderId="0" applyNumberFormat="0" applyBorder="0">
      <alignment horizontal="right"/>
      <protection locked="0"/>
    </xf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" fillId="0" borderId="0" applyNumberFormat="0" applyFont="0" applyFill="0" applyBorder="0" applyProtection="0">
      <alignment vertical="center"/>
    </xf>
    <xf numFmtId="0" fontId="7" fillId="0" borderId="0"/>
    <xf numFmtId="0" fontId="7" fillId="0" borderId="0"/>
    <xf numFmtId="0" fontId="7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10" fillId="11" borderId="0" applyNumberFormat="0" applyFont="0" applyBorder="0" applyAlignment="0" applyProtection="0"/>
    <xf numFmtId="9" fontId="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3" fontId="7" fillId="0" borderId="0" applyFont="0" applyFill="0" applyProtection="0"/>
    <xf numFmtId="9" fontId="22" fillId="0" borderId="0" applyFont="0" applyFill="0" applyBorder="0" applyAlignment="0" applyProtection="0"/>
    <xf numFmtId="172" fontId="26" fillId="0" borderId="0" applyFill="0" applyBorder="0" applyAlignment="0" applyProtection="0"/>
    <xf numFmtId="0" fontId="7" fillId="0" borderId="0"/>
    <xf numFmtId="0" fontId="11" fillId="11" borderId="1"/>
    <xf numFmtId="0" fontId="27" fillId="0" borderId="0"/>
    <xf numFmtId="0" fontId="28" fillId="0" borderId="0">
      <alignment horizontal="right"/>
    </xf>
    <xf numFmtId="0" fontId="28" fillId="0" borderId="0">
      <alignment horizontal="left"/>
    </xf>
    <xf numFmtId="0" fontId="7" fillId="0" borderId="0"/>
    <xf numFmtId="0" fontId="29" fillId="0" borderId="0"/>
    <xf numFmtId="177" fontId="7" fillId="0" borderId="0" applyFont="0" applyFill="0" applyBorder="0" applyAlignment="0" applyProtection="0">
      <alignment horizontal="left"/>
    </xf>
    <xf numFmtId="178" fontId="7" fillId="0" borderId="0" applyFont="0" applyFill="0" applyBorder="0" applyAlignment="0" applyProtection="0">
      <alignment horizontal="left"/>
    </xf>
    <xf numFmtId="179" fontId="7" fillId="0" borderId="0" applyFont="0" applyFill="0" applyBorder="0" applyAlignment="0" applyProtection="0">
      <alignment horizontal="left"/>
    </xf>
    <xf numFmtId="49" fontId="7" fillId="0" borderId="0" applyFill="0" applyBorder="0" applyProtection="0">
      <alignment horizontal="left"/>
    </xf>
    <xf numFmtId="177" fontId="7" fillId="0" borderId="0" applyFont="0" applyFill="0" applyBorder="0" applyAlignment="0" applyProtection="0">
      <alignment horizontal="left"/>
    </xf>
    <xf numFmtId="178" fontId="7" fillId="0" borderId="0" applyFont="0" applyFill="0" applyBorder="0" applyAlignment="0" applyProtection="0">
      <alignment horizontal="left"/>
    </xf>
    <xf numFmtId="179" fontId="7" fillId="0" borderId="0" applyFont="0" applyFill="0" applyBorder="0" applyAlignment="0" applyProtection="0">
      <alignment horizontal="left"/>
    </xf>
    <xf numFmtId="49" fontId="7" fillId="0" borderId="0" applyFill="0" applyBorder="0" applyProtection="0">
      <alignment horizontal="left"/>
    </xf>
    <xf numFmtId="0" fontId="30" fillId="0" borderId="0">
      <alignment horizontal="left" vertical="top"/>
    </xf>
    <xf numFmtId="0" fontId="31" fillId="0" borderId="0">
      <alignment horizontal="left"/>
    </xf>
    <xf numFmtId="170" fontId="32" fillId="12" borderId="0" applyNumberFormat="0" applyBorder="0">
      <alignment horizontal="center"/>
      <protection locked="0"/>
    </xf>
    <xf numFmtId="170" fontId="33" fillId="7" borderId="0" applyNumberFormat="0" applyBorder="0">
      <alignment horizontal="center"/>
      <protection locked="0"/>
    </xf>
    <xf numFmtId="170" fontId="34" fillId="7" borderId="0" applyNumberFormat="0" applyBorder="0">
      <protection locked="0"/>
    </xf>
    <xf numFmtId="0" fontId="34" fillId="7" borderId="0" applyNumberFormat="0" applyBorder="0">
      <protection locked="0"/>
    </xf>
    <xf numFmtId="170" fontId="35" fillId="13" borderId="0" applyNumberFormat="0" applyBorder="0">
      <alignment horizontal="left"/>
      <protection locked="0"/>
    </xf>
    <xf numFmtId="170" fontId="36" fillId="7" borderId="0" applyNumberFormat="0" applyBorder="0">
      <protection locked="0"/>
    </xf>
    <xf numFmtId="170" fontId="35" fillId="8" borderId="0" applyNumberFormat="0" applyBorder="0">
      <protection locked="0"/>
    </xf>
    <xf numFmtId="0" fontId="35" fillId="8" borderId="0" applyNumberFormat="0" applyBorder="0">
      <protection locked="0"/>
    </xf>
    <xf numFmtId="170" fontId="37" fillId="14" borderId="0" applyNumberFormat="0" applyBorder="0">
      <protection locked="0"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38" fillId="6" borderId="0">
      <alignment horizontal="left" vertical="center" indent="1"/>
    </xf>
    <xf numFmtId="4" fontId="11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0" borderId="0" xfId="0" applyFont="1"/>
    <xf numFmtId="0" fontId="2" fillId="0" borderId="0" xfId="0" applyFont="1"/>
    <xf numFmtId="0" fontId="6" fillId="3" borderId="1" xfId="0" applyFont="1" applyFill="1" applyBorder="1"/>
    <xf numFmtId="164" fontId="6" fillId="3" borderId="1" xfId="1" applyNumberFormat="1" applyFont="1" applyFill="1" applyBorder="1" applyAlignment="1">
      <alignment horizontal="right"/>
    </xf>
    <xf numFmtId="164" fontId="6" fillId="3" borderId="2" xfId="1" applyNumberFormat="1" applyFont="1" applyFill="1" applyBorder="1" applyAlignment="1">
      <alignment horizontal="right"/>
    </xf>
    <xf numFmtId="165" fontId="7" fillId="4" borderId="1" xfId="2" applyNumberFormat="1" applyFont="1" applyFill="1" applyBorder="1"/>
    <xf numFmtId="166" fontId="6" fillId="3" borderId="1" xfId="0" applyNumberFormat="1" applyFont="1" applyFill="1" applyBorder="1" applyAlignment="1">
      <alignment horizontal="right"/>
    </xf>
    <xf numFmtId="0" fontId="6" fillId="0" borderId="0" xfId="0" applyFont="1"/>
    <xf numFmtId="166" fontId="6" fillId="3" borderId="1" xfId="0" applyNumberFormat="1" applyFont="1" applyFill="1" applyBorder="1" applyAlignment="1">
      <alignment horizontal="center"/>
    </xf>
    <xf numFmtId="0" fontId="8" fillId="0" borderId="0" xfId="0" applyFont="1" applyFill="1"/>
    <xf numFmtId="165" fontId="6" fillId="3" borderId="1" xfId="0" applyNumberFormat="1" applyFont="1" applyFill="1" applyBorder="1" applyAlignment="1">
      <alignment horizontal="right"/>
    </xf>
    <xf numFmtId="164" fontId="6" fillId="3" borderId="0" xfId="1" applyNumberFormat="1" applyFont="1" applyFill="1" applyBorder="1" applyAlignment="1">
      <alignment horizontal="right"/>
    </xf>
    <xf numFmtId="1" fontId="6" fillId="3" borderId="1" xfId="0" applyNumberFormat="1" applyFont="1" applyFill="1" applyBorder="1"/>
    <xf numFmtId="10" fontId="6" fillId="3" borderId="1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9" fillId="0" borderId="0" xfId="0" applyFont="1" applyAlignment="1">
      <alignment horizontal="left" indent="2"/>
    </xf>
  </cellXfs>
  <cellStyles count="99">
    <cellStyle name="%" xfId="3"/>
    <cellStyle name="5x indented GHG Textfiels" xfId="4"/>
    <cellStyle name="AggblueCels_1x" xfId="5"/>
    <cellStyle name="Bold GHG Numbers (0.00)" xfId="6"/>
    <cellStyle name="Comma 2" xfId="7"/>
    <cellStyle name="Comma 2 2" xfId="1"/>
    <cellStyle name="Comma 2 3" xfId="8"/>
    <cellStyle name="Comma 2 4" xfId="9"/>
    <cellStyle name="Comma 3" xfId="10"/>
    <cellStyle name="Cover" xfId="11"/>
    <cellStyle name="Detail ligne" xfId="12"/>
    <cellStyle name="Dezimal [0]_Tfz-Anzahl" xfId="13"/>
    <cellStyle name="Dezimal_Tfz-Anzahl" xfId="14"/>
    <cellStyle name="Euro" xfId="15"/>
    <cellStyle name="Heading" xfId="16"/>
    <cellStyle name="Hyperlink 2" xfId="17"/>
    <cellStyle name="Hyperlink 3" xfId="18"/>
    <cellStyle name="Hyperlink 4" xfId="19"/>
    <cellStyle name="Identification requete" xfId="20"/>
    <cellStyle name="InputCells12_BBorder_CRFReport-template" xfId="21"/>
    <cellStyle name="Ligne détail" xfId="22"/>
    <cellStyle name="Menu" xfId="23"/>
    <cellStyle name="MEV1" xfId="24"/>
    <cellStyle name="MEV2" xfId="25"/>
    <cellStyle name="Milliers [0]_03tabmat" xfId="26"/>
    <cellStyle name="Milliers_03tabmat" xfId="27"/>
    <cellStyle name="Monétaire [0]_03tabmat" xfId="28"/>
    <cellStyle name="Monétaire_03tabmat" xfId="29"/>
    <cellStyle name="Normal" xfId="0" builtinId="0"/>
    <cellStyle name="Normal 10" xfId="30"/>
    <cellStyle name="Normal 11" xfId="31"/>
    <cellStyle name="Normal 11 2" xfId="32"/>
    <cellStyle name="Normal 12" xfId="33"/>
    <cellStyle name="Normal 13" xfId="34"/>
    <cellStyle name="Normal 14" xfId="35"/>
    <cellStyle name="Normal 15" xfId="36"/>
    <cellStyle name="Normal 2" xfId="37"/>
    <cellStyle name="Normal 2 2" xfId="38"/>
    <cellStyle name="Normal 2 2 2" xfId="39"/>
    <cellStyle name="Normal 2 3" xfId="40"/>
    <cellStyle name="Normal 2 4" xfId="41"/>
    <cellStyle name="Normal 3" xfId="42"/>
    <cellStyle name="Normal 3 2" xfId="43"/>
    <cellStyle name="Normal 3 3" xfId="44"/>
    <cellStyle name="Normal 4" xfId="45"/>
    <cellStyle name="Normal 5" xfId="46"/>
    <cellStyle name="Normal 6" xfId="47"/>
    <cellStyle name="Normal 7" xfId="48"/>
    <cellStyle name="Normal 8" xfId="49"/>
    <cellStyle name="Normal 9" xfId="50"/>
    <cellStyle name="Normal GHG-Shade" xfId="51"/>
    <cellStyle name="Percent 10" xfId="52"/>
    <cellStyle name="Percent 11" xfId="53"/>
    <cellStyle name="Percent 12" xfId="54"/>
    <cellStyle name="Percent 2" xfId="2"/>
    <cellStyle name="Percent 2 2" xfId="55"/>
    <cellStyle name="Percent 2 3" xfId="56"/>
    <cellStyle name="Percent 3" xfId="57"/>
    <cellStyle name="Percent 4" xfId="58"/>
    <cellStyle name="Percent 5" xfId="59"/>
    <cellStyle name="Percent 6" xfId="60"/>
    <cellStyle name="Percent 7" xfId="61"/>
    <cellStyle name="Percent 8" xfId="62"/>
    <cellStyle name="Percent 9" xfId="63"/>
    <cellStyle name="Publication_style" xfId="64"/>
    <cellStyle name="Refdb standard" xfId="65"/>
    <cellStyle name="Shade" xfId="66"/>
    <cellStyle name="Source" xfId="67"/>
    <cellStyle name="Source Hed" xfId="68"/>
    <cellStyle name="Source Text" xfId="69"/>
    <cellStyle name="Standaard_UK freight prices statistics CSPI_Q1_2004" xfId="70"/>
    <cellStyle name="Standard_E00seit45" xfId="71"/>
    <cellStyle name="Style 21" xfId="72"/>
    <cellStyle name="Style 22" xfId="73"/>
    <cellStyle name="Style 23" xfId="74"/>
    <cellStyle name="Style 24" xfId="75"/>
    <cellStyle name="Style 29" xfId="76"/>
    <cellStyle name="Style 30" xfId="77"/>
    <cellStyle name="Style 31" xfId="78"/>
    <cellStyle name="Style 32" xfId="79"/>
    <cellStyle name="Title-1" xfId="80"/>
    <cellStyle name="Title-2" xfId="81"/>
    <cellStyle name="Titre colonne" xfId="82"/>
    <cellStyle name="Titre general" xfId="83"/>
    <cellStyle name="Titre ligne" xfId="84"/>
    <cellStyle name="Titre ligne 2" xfId="85"/>
    <cellStyle name="Titre lignes" xfId="86"/>
    <cellStyle name="Titre tableau" xfId="87"/>
    <cellStyle name="Total intermediaire" xfId="88"/>
    <cellStyle name="Total intermediaire 2" xfId="89"/>
    <cellStyle name="Total tableau" xfId="90"/>
    <cellStyle name="Tusenskille [0]_rob4-mon.xls Diagram 1" xfId="91"/>
    <cellStyle name="Tusenskille_rob4-mon.xls Diagram 1" xfId="92"/>
    <cellStyle name="Valuta [0]_rob4-mon.xls Diagram 1" xfId="93"/>
    <cellStyle name="Valuta_rob4-mon.xls Diagram 1" xfId="94"/>
    <cellStyle name="Währung [0]_Excel2" xfId="95"/>
    <cellStyle name="Währung_Excel2" xfId="96"/>
    <cellStyle name="Year" xfId="97"/>
    <cellStyle name="Обычный_2++_CRFReport-template" xfId="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2495188101487"/>
          <c:y val="9.0383450100233534E-2"/>
          <c:w val="0.8209115552863584"/>
          <c:h val="0.7412513278359890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'TERM 13 data '!$A$34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'TERM 13 data '!$B$33:$I$33</c:f>
              <c:numCache>
                <c:formatCode>General</c:formatCode>
                <c:ptCount val="8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'TERM 13 data '!$B$34:$I$34</c:f>
              <c:numCache>
                <c:formatCode>0</c:formatCode>
                <c:ptCount val="8"/>
                <c:pt idx="0">
                  <c:v>1288.6600000000001</c:v>
                </c:pt>
                <c:pt idx="1">
                  <c:v>1518.7060000000001</c:v>
                </c:pt>
                <c:pt idx="2">
                  <c:v>1794.0060000000001</c:v>
                </c:pt>
                <c:pt idx="3">
                  <c:v>1847.5720000000001</c:v>
                </c:pt>
                <c:pt idx="4">
                  <c:v>1914.4559999999997</c:v>
                </c:pt>
                <c:pt idx="5">
                  <c:v>1880.5010000000002</c:v>
                </c:pt>
                <c:pt idx="6">
                  <c:v>1690.3310000000001</c:v>
                </c:pt>
                <c:pt idx="7">
                  <c:v>1755.6249999999998</c:v>
                </c:pt>
              </c:numCache>
            </c:numRef>
          </c:val>
        </c:ser>
        <c:ser>
          <c:idx val="0"/>
          <c:order val="1"/>
          <c:tx>
            <c:strRef>
              <c:f>'TERM 13 data '!$A$38</c:f>
              <c:strCache>
                <c:ptCount val="1"/>
                <c:pt idx="0">
                  <c:v>Maritime</c:v>
                </c:pt>
              </c:strCache>
            </c:strRef>
          </c:tx>
          <c:spPr>
            <a:solidFill>
              <a:srgbClr val="A8423F"/>
            </a:solidFill>
            <a:ln>
              <a:noFill/>
            </a:ln>
          </c:spPr>
          <c:invertIfNegative val="0"/>
          <c:dLbls>
            <c:numFmt formatCode="0" sourceLinked="0"/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'TERM 13 data '!$B$33:$I$33</c:f>
              <c:numCache>
                <c:formatCode>General</c:formatCode>
                <c:ptCount val="8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'TERM 13 data '!$B$38:$I$38</c:f>
              <c:numCache>
                <c:formatCode>0</c:formatCode>
                <c:ptCount val="8"/>
                <c:pt idx="0">
                  <c:v>1146</c:v>
                </c:pt>
                <c:pt idx="1">
                  <c:v>1314</c:v>
                </c:pt>
                <c:pt idx="2">
                  <c:v>1461</c:v>
                </c:pt>
                <c:pt idx="3">
                  <c:v>1505</c:v>
                </c:pt>
                <c:pt idx="4">
                  <c:v>1532</c:v>
                </c:pt>
                <c:pt idx="5">
                  <c:v>1498</c:v>
                </c:pt>
                <c:pt idx="6">
                  <c:v>1336</c:v>
                </c:pt>
                <c:pt idx="7">
                  <c:v>1414.8239999999998</c:v>
                </c:pt>
              </c:numCache>
            </c:numRef>
          </c:val>
        </c:ser>
        <c:ser>
          <c:idx val="2"/>
          <c:order val="2"/>
          <c:tx>
            <c:strRef>
              <c:f>'TERM 13 data '!$A$35</c:f>
              <c:strCache>
                <c:ptCount val="1"/>
                <c:pt idx="0">
                  <c:v>IWW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'TERM 13 data '!$B$33:$I$33</c:f>
              <c:numCache>
                <c:formatCode>General</c:formatCode>
                <c:ptCount val="8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'TERM 13 data '!$B$35:$I$35</c:f>
              <c:numCache>
                <c:formatCode>0</c:formatCode>
                <c:ptCount val="8"/>
                <c:pt idx="0">
                  <c:v>122.08520799999997</c:v>
                </c:pt>
                <c:pt idx="1">
                  <c:v>133.86134960000001</c:v>
                </c:pt>
                <c:pt idx="2">
                  <c:v>138.66237439999998</c:v>
                </c:pt>
                <c:pt idx="3">
                  <c:v>138.46056909999999</c:v>
                </c:pt>
                <c:pt idx="4">
                  <c:v>144.92859039899997</c:v>
                </c:pt>
                <c:pt idx="5">
                  <c:v>145.2586144</c:v>
                </c:pt>
                <c:pt idx="6">
                  <c:v>129.82700000000003</c:v>
                </c:pt>
                <c:pt idx="7">
                  <c:v>147.44400000000002</c:v>
                </c:pt>
              </c:numCache>
            </c:numRef>
          </c:val>
        </c:ser>
        <c:ser>
          <c:idx val="3"/>
          <c:order val="3"/>
          <c:tx>
            <c:strRef>
              <c:f>'TERM 13 data '!$A$36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'TERM 13 data '!$B$33:$I$33</c:f>
              <c:numCache>
                <c:formatCode>General</c:formatCode>
                <c:ptCount val="8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'TERM 13 data '!$B$36:$I$36</c:f>
              <c:numCache>
                <c:formatCode>0</c:formatCode>
                <c:ptCount val="8"/>
                <c:pt idx="0">
                  <c:v>386.14406800000006</c:v>
                </c:pt>
                <c:pt idx="1">
                  <c:v>403.67575464222409</c:v>
                </c:pt>
                <c:pt idx="2">
                  <c:v>413.18918045013305</c:v>
                </c:pt>
                <c:pt idx="3">
                  <c:v>434.85992025294502</c:v>
                </c:pt>
                <c:pt idx="4">
                  <c:v>448.42599999999999</c:v>
                </c:pt>
                <c:pt idx="5">
                  <c:v>439.56299999999993</c:v>
                </c:pt>
                <c:pt idx="6">
                  <c:v>361.03100000000001</c:v>
                </c:pt>
                <c:pt idx="7">
                  <c:v>389.87100000000004</c:v>
                </c:pt>
              </c:numCache>
            </c:numRef>
          </c:val>
        </c:ser>
        <c:ser>
          <c:idx val="4"/>
          <c:order val="4"/>
          <c:tx>
            <c:strRef>
              <c:f>'TERM 13 data '!$A$37</c:f>
              <c:strCache>
                <c:ptCount val="1"/>
                <c:pt idx="0">
                  <c:v>Air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'TERM 13 data '!$B$33:$I$33</c:f>
              <c:numCache>
                <c:formatCode>General</c:formatCode>
                <c:ptCount val="8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'TERM 13 data '!$B$37:$I$37</c:f>
              <c:numCache>
                <c:formatCode>0</c:formatCode>
                <c:ptCount val="8"/>
                <c:pt idx="0">
                  <c:v>2</c:v>
                </c:pt>
                <c:pt idx="1">
                  <c:v>2.4500000000000002</c:v>
                </c:pt>
                <c:pt idx="2">
                  <c:v>2.58</c:v>
                </c:pt>
                <c:pt idx="3">
                  <c:v>2.66</c:v>
                </c:pt>
                <c:pt idx="4">
                  <c:v>2.75</c:v>
                </c:pt>
                <c:pt idx="5">
                  <c:v>2.7</c:v>
                </c:pt>
                <c:pt idx="6">
                  <c:v>2.48</c:v>
                </c:pt>
                <c:pt idx="7">
                  <c:v>2.66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88898944"/>
        <c:axId val="88908928"/>
      </c:barChart>
      <c:catAx>
        <c:axId val="8889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8908928"/>
        <c:crosses val="autoZero"/>
        <c:auto val="1"/>
        <c:lblAlgn val="ctr"/>
        <c:lblOffset val="100"/>
        <c:noMultiLvlLbl val="0"/>
      </c:catAx>
      <c:valAx>
        <c:axId val="889089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Billion tonne km</a:t>
                </a:r>
              </a:p>
            </c:rich>
          </c:tx>
          <c:layout>
            <c:manualLayout>
              <c:xMode val="edge"/>
              <c:yMode val="edge"/>
              <c:x val="1.432580927384077E-2"/>
              <c:y val="0.3307728108789553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88898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60701482257289"/>
          <c:y val="0.9142366338066007"/>
          <c:w val="0.7352536452041829"/>
          <c:h val="4.7968090602847888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700">
          <a:latin typeface="Verdana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4804" cy="6046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0.12187</cdr:x>
      <cdr:y>0.08956</cdr:y>
    </cdr:from>
    <cdr:to>
      <cdr:x>0.43012</cdr:x>
      <cdr:y>0.83115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1133475" y="542925"/>
          <a:ext cx="2867025" cy="44958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65000"/>
            <a:alpha val="27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/ACC3%20Energy%20and%20Transport/2.10.2%20Transport%20assessments%20and%20indicators/TERM/TERM%202012/TERM2012_CSI_boxes_v2_dj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01 data"/>
      <sheetName val="Trans Cons TERM01 data2"/>
      <sheetName val="TERM01_Ch2_Figure1 (toe)"/>
      <sheetName val="TERM01_Ch2_Figure1 (TJ)"/>
      <sheetName val="TERM01_Ch2_Figure1 (TJ) (2)"/>
      <sheetName val="TERM01_Ch2_Figure2 (toe)"/>
      <sheetName val="TERM01_Ch2_Figure1 (TJ) (DASH)"/>
      <sheetName val="TERM02"/>
      <sheetName val="TERM02_figure1"/>
      <sheetName val="TERM03_data"/>
      <sheetName val="TERM03_Figure1"/>
      <sheetName val="TERM04"/>
      <sheetName val="TERM05"/>
      <sheetName val="TERM 12 data"/>
      <sheetName val="TERM_12_Fig"/>
      <sheetName val="TERM 12+13 Fig (Dash)"/>
      <sheetName val="TERM 13 data "/>
      <sheetName val="TERM 13 Fig"/>
      <sheetName val="TERM20_Data Figure 1"/>
      <sheetName val="TERM20_Figure_eu27"/>
      <sheetName val="TERM_21_EU_Prices"/>
      <sheetName val="TERM_21_Fig"/>
      <sheetName val="TERM_21_Fig (DASH)"/>
      <sheetName val="TERM 27 data"/>
      <sheetName val="TERM27_Ch2_Figure"/>
      <sheetName val="TERM27_Ch2_Figure (DASH)"/>
      <sheetName val="TERM_31_DataBiofuels"/>
      <sheetName val="TERM_31Figure 1"/>
      <sheetName val="TERM34_BD_Figure 7"/>
      <sheetName val="TERM34_Data_Figure 7"/>
      <sheetName val="Sheet8"/>
      <sheetName val="TERM34_Chart_Figure 7"/>
      <sheetName val="TERM34_BD_Figure 8_not_updated"/>
      <sheetName val="TERM34_Data_Figure 8"/>
      <sheetName val="TERM34_Chart_Figure 8"/>
      <sheetName val="Future TERM CSIs"/>
      <sheetName val="Annex 12 Unit Conversions"/>
      <sheetName val="Sheet3"/>
    </sheetNames>
    <sheetDataSet>
      <sheetData sheetId="0"/>
      <sheetData sheetId="1"/>
      <sheetData sheetId="7"/>
      <sheetData sheetId="9"/>
      <sheetData sheetId="11"/>
      <sheetData sheetId="12"/>
      <sheetData sheetId="13"/>
      <sheetData sheetId="16">
        <row r="33">
          <cell r="B33">
            <v>1995</v>
          </cell>
          <cell r="C33">
            <v>2000</v>
          </cell>
          <cell r="D33">
            <v>2005</v>
          </cell>
          <cell r="E33">
            <v>2006</v>
          </cell>
          <cell r="F33">
            <v>2007</v>
          </cell>
          <cell r="G33">
            <v>2008</v>
          </cell>
          <cell r="H33">
            <v>2009</v>
          </cell>
          <cell r="I33">
            <v>2010</v>
          </cell>
        </row>
        <row r="34">
          <cell r="A34" t="str">
            <v>Road</v>
          </cell>
          <cell r="B34">
            <v>1288.6600000000001</v>
          </cell>
          <cell r="C34">
            <v>1518.7060000000001</v>
          </cell>
          <cell r="D34">
            <v>1794.0060000000001</v>
          </cell>
          <cell r="E34">
            <v>1847.5720000000001</v>
          </cell>
          <cell r="F34">
            <v>1914.4559999999997</v>
          </cell>
          <cell r="G34">
            <v>1880.5010000000002</v>
          </cell>
          <cell r="H34">
            <v>1690.3310000000001</v>
          </cell>
          <cell r="I34">
            <v>1755.6249999999998</v>
          </cell>
        </row>
        <row r="35">
          <cell r="A35" t="str">
            <v>IWW</v>
          </cell>
          <cell r="B35">
            <v>122.08520799999997</v>
          </cell>
          <cell r="C35">
            <v>133.86134960000001</v>
          </cell>
          <cell r="D35">
            <v>138.66237439999998</v>
          </cell>
          <cell r="E35">
            <v>138.46056909999999</v>
          </cell>
          <cell r="F35">
            <v>144.92859039899997</v>
          </cell>
          <cell r="G35">
            <v>145.2586144</v>
          </cell>
          <cell r="H35">
            <v>129.82700000000003</v>
          </cell>
          <cell r="I35">
            <v>147.44400000000002</v>
          </cell>
        </row>
        <row r="36">
          <cell r="A36" t="str">
            <v>Rail</v>
          </cell>
          <cell r="B36">
            <v>386.14406800000006</v>
          </cell>
          <cell r="C36">
            <v>403.67575464222409</v>
          </cell>
          <cell r="D36">
            <v>413.18918045013305</v>
          </cell>
          <cell r="E36">
            <v>434.85992025294502</v>
          </cell>
          <cell r="F36">
            <v>448.42599999999999</v>
          </cell>
          <cell r="G36">
            <v>439.56299999999993</v>
          </cell>
          <cell r="H36">
            <v>361.03100000000001</v>
          </cell>
          <cell r="I36">
            <v>389.87100000000004</v>
          </cell>
        </row>
        <row r="37">
          <cell r="A37" t="str">
            <v>Air</v>
          </cell>
          <cell r="B37">
            <v>2</v>
          </cell>
          <cell r="C37">
            <v>2.4500000000000002</v>
          </cell>
          <cell r="D37">
            <v>2.58</v>
          </cell>
          <cell r="E37">
            <v>2.66</v>
          </cell>
          <cell r="F37">
            <v>2.75</v>
          </cell>
          <cell r="G37">
            <v>2.7</v>
          </cell>
          <cell r="H37">
            <v>2.48</v>
          </cell>
          <cell r="I37">
            <v>2.66</v>
          </cell>
        </row>
        <row r="38">
          <cell r="A38" t="str">
            <v>Maritime</v>
          </cell>
          <cell r="B38">
            <v>1146</v>
          </cell>
          <cell r="C38">
            <v>1314</v>
          </cell>
          <cell r="D38">
            <v>1461</v>
          </cell>
          <cell r="E38">
            <v>1505</v>
          </cell>
          <cell r="F38">
            <v>1532</v>
          </cell>
          <cell r="G38">
            <v>1498</v>
          </cell>
          <cell r="H38">
            <v>1336</v>
          </cell>
          <cell r="I38">
            <v>1414.8239999999998</v>
          </cell>
        </row>
      </sheetData>
      <sheetData sheetId="18"/>
      <sheetData sheetId="20"/>
      <sheetData sheetId="23"/>
      <sheetData sheetId="26"/>
      <sheetData sheetId="28"/>
      <sheetData sheetId="29"/>
      <sheetData sheetId="30"/>
      <sheetData sheetId="32"/>
      <sheetData sheetId="33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Z61"/>
  <sheetViews>
    <sheetView tabSelected="1" topLeftCell="A4" zoomScaleNormal="100" workbookViewId="0">
      <selection activeCell="R20" sqref="R20"/>
    </sheetView>
  </sheetViews>
  <sheetFormatPr defaultRowHeight="15" x14ac:dyDescent="0.25"/>
  <cols>
    <col min="1" max="1" width="15" customWidth="1"/>
    <col min="26" max="26" width="14.28515625" bestFit="1" customWidth="1"/>
    <col min="27" max="27" width="21" customWidth="1"/>
  </cols>
  <sheetData>
    <row r="2" spans="1:26" x14ac:dyDescent="0.25">
      <c r="A2" s="1" t="s">
        <v>0</v>
      </c>
    </row>
    <row r="3" spans="1:26" x14ac:dyDescent="0.25">
      <c r="A3" s="1" t="s">
        <v>1</v>
      </c>
    </row>
    <row r="4" spans="1:26" x14ac:dyDescent="0.25">
      <c r="A4" s="2" t="s">
        <v>2</v>
      </c>
    </row>
    <row r="5" spans="1:26" x14ac:dyDescent="0.25">
      <c r="A5" s="3" t="s">
        <v>3</v>
      </c>
    </row>
    <row r="6" spans="1:26" x14ac:dyDescent="0.25">
      <c r="A6" s="4"/>
    </row>
    <row r="7" spans="1:26" s="7" customFormat="1" ht="12" customHeight="1" x14ac:dyDescent="0.2">
      <c r="A7" s="5" t="s">
        <v>4</v>
      </c>
      <c r="B7" s="5"/>
      <c r="C7" s="6">
        <v>1990</v>
      </c>
      <c r="D7" s="6">
        <v>1991</v>
      </c>
      <c r="E7" s="6">
        <v>1992</v>
      </c>
      <c r="F7" s="6">
        <v>1993</v>
      </c>
      <c r="G7" s="6">
        <v>1994</v>
      </c>
      <c r="H7" s="6">
        <v>1995</v>
      </c>
      <c r="I7" s="6">
        <v>1996</v>
      </c>
      <c r="J7" s="6">
        <v>1997</v>
      </c>
      <c r="K7" s="6">
        <v>1998</v>
      </c>
      <c r="L7" s="6">
        <v>1999</v>
      </c>
      <c r="M7" s="6">
        <v>2000</v>
      </c>
      <c r="N7" s="6">
        <v>2001</v>
      </c>
      <c r="O7" s="6">
        <v>2002</v>
      </c>
      <c r="P7" s="6">
        <v>2003</v>
      </c>
      <c r="Q7" s="6">
        <v>2004</v>
      </c>
      <c r="R7" s="6">
        <v>2005</v>
      </c>
      <c r="S7" s="6">
        <v>2006</v>
      </c>
      <c r="T7" s="6">
        <v>2007</v>
      </c>
      <c r="U7" s="6">
        <v>2008</v>
      </c>
      <c r="V7" s="6">
        <v>2009</v>
      </c>
      <c r="W7" s="6">
        <v>2010</v>
      </c>
      <c r="Y7" s="6" t="s">
        <v>5</v>
      </c>
      <c r="Z7" s="6" t="s">
        <v>6</v>
      </c>
    </row>
    <row r="8" spans="1:26" ht="12" customHeight="1" x14ac:dyDescent="0.25">
      <c r="A8" s="8"/>
      <c r="B8" s="9" t="s">
        <v>7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1">
        <v>1420.4707000000001</v>
      </c>
      <c r="I8" s="11">
        <v>1460.3750999999997</v>
      </c>
      <c r="J8" s="11">
        <v>1515.2118999999998</v>
      </c>
      <c r="K8" s="11">
        <v>1591.2596000000001</v>
      </c>
      <c r="L8" s="11">
        <v>1645.9960000000001</v>
      </c>
      <c r="M8" s="11">
        <v>1705.7813000000001</v>
      </c>
      <c r="N8" s="11">
        <v>1733.0708</v>
      </c>
      <c r="O8" s="11">
        <v>1782.7107000000003</v>
      </c>
      <c r="P8" s="11">
        <v>1804.7606000000001</v>
      </c>
      <c r="Q8" s="11">
        <v>1927.2391784840627</v>
      </c>
      <c r="R8" s="11">
        <v>1990.0230444995943</v>
      </c>
      <c r="S8" s="11">
        <v>2055.5767913077516</v>
      </c>
      <c r="T8" s="11">
        <v>2126.7801538449007</v>
      </c>
      <c r="U8" s="11">
        <v>2097.7470000000003</v>
      </c>
      <c r="V8" s="11">
        <v>1899.2199999999998</v>
      </c>
      <c r="W8" s="11">
        <v>1979.8110884044922</v>
      </c>
      <c r="X8" t="s">
        <v>8</v>
      </c>
      <c r="Y8" s="12">
        <v>3.4473667592826329E-2</v>
      </c>
      <c r="Z8" s="12">
        <v>0.15245195852481186</v>
      </c>
    </row>
    <row r="9" spans="1:26" ht="12" customHeight="1" x14ac:dyDescent="0.25">
      <c r="A9" s="8"/>
      <c r="B9" s="9" t="s">
        <v>9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0">
        <v>1288.6600000000001</v>
      </c>
      <c r="I9" s="10">
        <v>1302.5789999999997</v>
      </c>
      <c r="J9" s="10">
        <v>1351.6779999999999</v>
      </c>
      <c r="K9" s="10">
        <v>1414.2040000000002</v>
      </c>
      <c r="L9" s="10">
        <v>1469.9410000000003</v>
      </c>
      <c r="M9" s="10">
        <v>1518.7060000000001</v>
      </c>
      <c r="N9" s="10">
        <v>1556.2669999999998</v>
      </c>
      <c r="O9" s="10">
        <v>1605.8980000000001</v>
      </c>
      <c r="P9" s="10">
        <v>1625.4370000000001</v>
      </c>
      <c r="Q9" s="10">
        <v>1742.1010000000001</v>
      </c>
      <c r="R9" s="10">
        <v>1794.0060000000001</v>
      </c>
      <c r="S9" s="10">
        <v>1847.5720000000001</v>
      </c>
      <c r="T9" s="10">
        <v>1914.4559999999997</v>
      </c>
      <c r="U9" s="10">
        <v>1880.5010000000002</v>
      </c>
      <c r="V9" s="10">
        <v>1690.3310000000001</v>
      </c>
      <c r="W9" s="10">
        <v>1755.6249999999998</v>
      </c>
      <c r="Y9" s="12">
        <v>3.7922918522836468E-2</v>
      </c>
      <c r="Z9" s="12">
        <v>0.15596764614085923</v>
      </c>
    </row>
    <row r="10" spans="1:26" ht="12" customHeight="1" x14ac:dyDescent="0.25">
      <c r="A10" s="14"/>
      <c r="B10" s="9" t="s">
        <v>10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1138.231</v>
      </c>
      <c r="I10" s="13">
        <v>1147.3399999999999</v>
      </c>
      <c r="J10" s="13">
        <v>1183.0330000000001</v>
      </c>
      <c r="K10" s="13">
        <v>1233.7619999999999</v>
      </c>
      <c r="L10" s="13">
        <v>1284.3239999999998</v>
      </c>
      <c r="M10" s="13">
        <v>1328.8670000000004</v>
      </c>
      <c r="N10" s="13">
        <v>1354.1790000000001</v>
      </c>
      <c r="O10" s="13">
        <v>1385.4320000000002</v>
      </c>
      <c r="P10" s="13">
        <v>1386.6720000000003</v>
      </c>
      <c r="Q10" s="13">
        <v>1469.8319999999999</v>
      </c>
      <c r="R10" s="13">
        <v>1482.3110000000001</v>
      </c>
      <c r="S10" s="13">
        <v>1497.175</v>
      </c>
      <c r="T10" s="13">
        <v>1523.2389999999998</v>
      </c>
      <c r="U10" s="13">
        <v>1470.0150000000001</v>
      </c>
      <c r="V10" s="13">
        <v>1302.3580000000002</v>
      </c>
      <c r="W10" s="13">
        <v>1333.4589999999998</v>
      </c>
      <c r="Y10" s="12">
        <v>2.3016468501478204E-2</v>
      </c>
      <c r="Z10" s="12">
        <v>3.4555753134055678E-3</v>
      </c>
    </row>
    <row r="11" spans="1:26" ht="12" customHeight="1" x14ac:dyDescent="0.25">
      <c r="A11" s="14"/>
      <c r="B11" s="9" t="s">
        <v>11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150.42900000000009</v>
      </c>
      <c r="I11" s="13">
        <v>155.23899999999981</v>
      </c>
      <c r="J11" s="13">
        <v>168.64499999999975</v>
      </c>
      <c r="K11" s="13">
        <v>180.44200000000023</v>
      </c>
      <c r="L11" s="13">
        <v>185.61700000000042</v>
      </c>
      <c r="M11" s="13">
        <v>189.83899999999971</v>
      </c>
      <c r="N11" s="13">
        <v>202.08799999999974</v>
      </c>
      <c r="O11" s="13">
        <v>220.46599999999989</v>
      </c>
      <c r="P11" s="13">
        <v>238.76499999999987</v>
      </c>
      <c r="Q11" s="13">
        <v>272.26900000000023</v>
      </c>
      <c r="R11" s="13">
        <v>311.69499999999994</v>
      </c>
      <c r="S11" s="13">
        <v>350.39700000000016</v>
      </c>
      <c r="T11" s="13">
        <v>391.21699999999987</v>
      </c>
      <c r="U11" s="13">
        <v>410.4860000000001</v>
      </c>
      <c r="V11" s="13">
        <v>387.97299999999996</v>
      </c>
      <c r="W11" s="13">
        <v>422.16599999999994</v>
      </c>
      <c r="Y11" s="12">
        <v>8.8003546638554919E-2</v>
      </c>
      <c r="Z11" s="12">
        <v>1.2235473216778461</v>
      </c>
    </row>
    <row r="12" spans="1:26" x14ac:dyDescent="0.25">
      <c r="A12" s="8"/>
    </row>
    <row r="13" spans="1:26" x14ac:dyDescent="0.25">
      <c r="A13" s="8"/>
    </row>
    <row r="14" spans="1:26" x14ac:dyDescent="0.25">
      <c r="A14" s="5" t="s">
        <v>12</v>
      </c>
      <c r="B14" s="5" t="s">
        <v>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122.13240799999997</v>
      </c>
      <c r="I14" s="9">
        <v>119.80009199999998</v>
      </c>
      <c r="J14" s="9">
        <v>127.896827</v>
      </c>
      <c r="K14" s="9">
        <v>131.06035455099999</v>
      </c>
      <c r="L14" s="9">
        <v>128.76659900000001</v>
      </c>
      <c r="M14" s="9">
        <v>133.91344960000001</v>
      </c>
      <c r="N14" s="9">
        <v>132.58425960000002</v>
      </c>
      <c r="O14" s="9">
        <v>132.556378</v>
      </c>
      <c r="P14" s="9">
        <v>123.55938519999999</v>
      </c>
      <c r="Q14" s="9">
        <v>136.77955100000003</v>
      </c>
      <c r="R14" s="9">
        <v>138.70897439999999</v>
      </c>
      <c r="S14" s="9">
        <v>138.50256909999999</v>
      </c>
      <c r="T14" s="9">
        <v>144.973890399</v>
      </c>
      <c r="U14" s="9">
        <v>145.30126440000001</v>
      </c>
      <c r="V14" s="9">
        <v>129.86800000000002</v>
      </c>
      <c r="W14" s="9">
        <v>147.48408999999998</v>
      </c>
      <c r="X14" s="7" t="s">
        <v>8</v>
      </c>
      <c r="Y14" s="12"/>
      <c r="Z14" s="12"/>
    </row>
    <row r="15" spans="1:26" x14ac:dyDescent="0.25">
      <c r="A15" s="8"/>
      <c r="B15" s="9" t="s">
        <v>9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122.08520799999997</v>
      </c>
      <c r="I15" s="10">
        <v>119.75649199999998</v>
      </c>
      <c r="J15" s="10">
        <v>127.84812700000001</v>
      </c>
      <c r="K15" s="10">
        <v>131.01135455100001</v>
      </c>
      <c r="L15" s="10">
        <v>128.72489899999999</v>
      </c>
      <c r="M15" s="10">
        <v>133.86134960000001</v>
      </c>
      <c r="N15" s="10">
        <v>132.52875960000003</v>
      </c>
      <c r="O15" s="10">
        <v>132.504278</v>
      </c>
      <c r="P15" s="10">
        <v>123.5149852</v>
      </c>
      <c r="Q15" s="10">
        <v>136.73445100000004</v>
      </c>
      <c r="R15" s="10">
        <v>138.66237439999998</v>
      </c>
      <c r="S15" s="10">
        <v>138.46056909999999</v>
      </c>
      <c r="T15" s="10">
        <v>144.92859039899997</v>
      </c>
      <c r="U15" s="10">
        <v>145.2586144</v>
      </c>
      <c r="V15" s="10">
        <v>129.82700000000003</v>
      </c>
      <c r="W15" s="10">
        <v>147.44400000000002</v>
      </c>
      <c r="Y15" s="12">
        <v>0.23059911372228292</v>
      </c>
      <c r="Z15" s="12">
        <v>0.10158010837804965</v>
      </c>
    </row>
    <row r="16" spans="1:26" x14ac:dyDescent="0.25">
      <c r="A16" s="8"/>
      <c r="B16" s="9" t="s">
        <v>10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114.59630799999998</v>
      </c>
      <c r="I16" s="13">
        <v>111.37309199999999</v>
      </c>
      <c r="J16" s="13">
        <v>118.92042699999999</v>
      </c>
      <c r="K16" s="13">
        <v>121.944141</v>
      </c>
      <c r="L16" s="13">
        <v>121.99729899999998</v>
      </c>
      <c r="M16" s="13">
        <v>127.38056599999999</v>
      </c>
      <c r="N16" s="13">
        <v>125.94002399999999</v>
      </c>
      <c r="O16" s="13">
        <v>125.08906300000001</v>
      </c>
      <c r="P16" s="13">
        <v>116.41082</v>
      </c>
      <c r="Q16" s="13">
        <v>126.01883000000001</v>
      </c>
      <c r="R16" s="13">
        <v>126.22875000000001</v>
      </c>
      <c r="S16" s="13">
        <v>126.622974</v>
      </c>
      <c r="T16" s="13">
        <v>132.222617399</v>
      </c>
      <c r="U16" s="13">
        <v>130.01300000000001</v>
      </c>
      <c r="V16" s="13">
        <v>109.65800000000002</v>
      </c>
      <c r="W16" s="10">
        <v>123.321</v>
      </c>
      <c r="Y16" s="12">
        <v>0.12473326159514109</v>
      </c>
      <c r="Z16" s="12">
        <v>-3.1751829396016285E-2</v>
      </c>
    </row>
    <row r="17" spans="1:26" x14ac:dyDescent="0.25">
      <c r="A17" s="8"/>
      <c r="B17" s="9" t="s">
        <v>11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7.4888999999999868</v>
      </c>
      <c r="I17" s="13">
        <v>8.3833999999999946</v>
      </c>
      <c r="J17" s="13">
        <v>8.9277000000000157</v>
      </c>
      <c r="K17" s="13">
        <v>9.0672135510000089</v>
      </c>
      <c r="L17" s="13">
        <v>6.7276000000000096</v>
      </c>
      <c r="M17" s="13">
        <v>6.4807836000000236</v>
      </c>
      <c r="N17" s="13">
        <v>6.5887356000000352</v>
      </c>
      <c r="O17" s="13">
        <v>7.4152149999999892</v>
      </c>
      <c r="P17" s="13">
        <v>7.1041651999999971</v>
      </c>
      <c r="Q17" s="13">
        <v>10.715621000000027</v>
      </c>
      <c r="R17" s="13">
        <v>12.433624399999971</v>
      </c>
      <c r="S17" s="13">
        <v>11.837595099999987</v>
      </c>
      <c r="T17" s="13">
        <v>12.705972999999972</v>
      </c>
      <c r="U17" s="13">
        <v>15.245614399999994</v>
      </c>
      <c r="V17" s="13">
        <v>20.169000000000011</v>
      </c>
      <c r="W17" s="10">
        <v>24.123000000000019</v>
      </c>
      <c r="Y17" s="12">
        <v>1.372209656800083</v>
      </c>
      <c r="Z17" s="12">
        <v>2.7222350704627627</v>
      </c>
    </row>
    <row r="18" spans="1:26" x14ac:dyDescent="0.25">
      <c r="A18" s="8"/>
    </row>
    <row r="19" spans="1:26" x14ac:dyDescent="0.25">
      <c r="A19" s="5" t="s">
        <v>13</v>
      </c>
      <c r="B19" s="9" t="s">
        <v>7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406.20606800000002</v>
      </c>
      <c r="I19" s="10">
        <v>411.88100000000009</v>
      </c>
      <c r="J19" s="10">
        <v>430.97899999999993</v>
      </c>
      <c r="K19" s="10">
        <v>413.1865249999999</v>
      </c>
      <c r="L19" s="10">
        <v>404.58601500293986</v>
      </c>
      <c r="M19" s="10">
        <v>427.51275464222408</v>
      </c>
      <c r="N19" s="10">
        <v>407.52930225225691</v>
      </c>
      <c r="O19" s="10">
        <v>404.39919255303096</v>
      </c>
      <c r="P19" s="10">
        <v>413.72526875462393</v>
      </c>
      <c r="Q19" s="10">
        <v>440.49937026043307</v>
      </c>
      <c r="R19" s="10">
        <v>437.09218045013307</v>
      </c>
      <c r="S19" s="10">
        <v>460.22092025294495</v>
      </c>
      <c r="T19" s="10">
        <v>473.63499999999999</v>
      </c>
      <c r="U19" s="10">
        <v>466.00099999999998</v>
      </c>
      <c r="V19" s="10">
        <v>385.42500000000001</v>
      </c>
      <c r="W19" s="10">
        <v>415.74099999999999</v>
      </c>
      <c r="X19" t="s">
        <v>8</v>
      </c>
      <c r="Y19" s="12">
        <v>8.0998046804167556E-2</v>
      </c>
      <c r="Z19" s="12">
        <v>-2.3884093588667943E-2</v>
      </c>
    </row>
    <row r="20" spans="1:26" x14ac:dyDescent="0.25">
      <c r="A20" s="8"/>
      <c r="B20" s="9" t="s">
        <v>9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386.14406800000006</v>
      </c>
      <c r="I20" s="13">
        <v>392.14600000000007</v>
      </c>
      <c r="J20" s="13">
        <v>409.53699999999992</v>
      </c>
      <c r="K20" s="13">
        <v>392.50652500000001</v>
      </c>
      <c r="L20" s="13">
        <v>383.6250150029399</v>
      </c>
      <c r="M20" s="13">
        <v>403.67575464222409</v>
      </c>
      <c r="N20" s="13">
        <v>385.9743022522569</v>
      </c>
      <c r="O20" s="13">
        <v>383.77719255303094</v>
      </c>
      <c r="P20" s="13">
        <v>391.88826875462388</v>
      </c>
      <c r="Q20" s="13">
        <v>416.83337026043301</v>
      </c>
      <c r="R20" s="13">
        <v>413.18918045013305</v>
      </c>
      <c r="S20" s="13">
        <v>434.85992025294502</v>
      </c>
      <c r="T20" s="13">
        <v>448.42599999999999</v>
      </c>
      <c r="U20" s="13">
        <v>439.56299999999993</v>
      </c>
      <c r="V20" s="13">
        <v>361.03100000000001</v>
      </c>
      <c r="W20" s="10">
        <v>389.87100000000004</v>
      </c>
      <c r="Y20" s="12">
        <v>8.2380267669505569E-2</v>
      </c>
      <c r="Z20" s="12">
        <v>-3.0330666386133687E-2</v>
      </c>
    </row>
    <row r="21" spans="1:26" x14ac:dyDescent="0.25">
      <c r="A21" s="8"/>
      <c r="B21" s="9" t="s">
        <v>10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222.73306799999997</v>
      </c>
      <c r="I21" s="13">
        <v>223.77199999999996</v>
      </c>
      <c r="J21" s="13">
        <v>240.202</v>
      </c>
      <c r="K21" s="13">
        <v>239.98352500000007</v>
      </c>
      <c r="L21" s="13">
        <v>243.43601500294</v>
      </c>
      <c r="M21" s="13">
        <v>257.06775464222397</v>
      </c>
      <c r="N21" s="13">
        <v>248.42730225225699</v>
      </c>
      <c r="O21" s="13">
        <v>245.78019255303099</v>
      </c>
      <c r="P21" s="13">
        <v>248.47926875462403</v>
      </c>
      <c r="Q21" s="13">
        <v>264.83337026043301</v>
      </c>
      <c r="R21" s="13">
        <v>261.93318045013302</v>
      </c>
      <c r="S21" s="13">
        <v>280.59892025294499</v>
      </c>
      <c r="T21" s="13">
        <v>292.45699999999999</v>
      </c>
      <c r="U21" s="13">
        <v>289.18900000000002</v>
      </c>
      <c r="V21" s="13">
        <v>236.54799999999997</v>
      </c>
      <c r="W21" s="10">
        <v>254.37400000000002</v>
      </c>
      <c r="Y21" s="12">
        <v>7.9179615191623975E-2</v>
      </c>
      <c r="Z21" s="12">
        <v>-4.4064439112578846E-3</v>
      </c>
    </row>
    <row r="22" spans="1:26" x14ac:dyDescent="0.25">
      <c r="A22" s="8"/>
      <c r="B22" s="9" t="s">
        <v>11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163.41100000000009</v>
      </c>
      <c r="I22" s="13">
        <v>168.37400000000011</v>
      </c>
      <c r="J22" s="13">
        <v>169.33499999999992</v>
      </c>
      <c r="K22" s="13">
        <v>152.52299999999994</v>
      </c>
      <c r="L22" s="13">
        <v>140.18899999999991</v>
      </c>
      <c r="M22" s="13">
        <v>146.60800000000012</v>
      </c>
      <c r="N22" s="13">
        <v>137.54699999999991</v>
      </c>
      <c r="O22" s="13">
        <v>137.99699999999996</v>
      </c>
      <c r="P22" s="13">
        <v>143.40899999999985</v>
      </c>
      <c r="Q22" s="13">
        <v>152</v>
      </c>
      <c r="R22" s="13">
        <v>151.25600000000003</v>
      </c>
      <c r="S22" s="13">
        <v>154.26100000000002</v>
      </c>
      <c r="T22" s="13">
        <v>155.96899999999999</v>
      </c>
      <c r="U22" s="13">
        <v>150.37399999999991</v>
      </c>
      <c r="V22" s="13">
        <v>124.48300000000003</v>
      </c>
      <c r="W22" s="10">
        <v>135.49700000000001</v>
      </c>
      <c r="Y22" s="12">
        <v>8.8477944779608242E-2</v>
      </c>
      <c r="Z22" s="12">
        <v>-7.5787133035032817E-2</v>
      </c>
    </row>
    <row r="23" spans="1:26" x14ac:dyDescent="0.25">
      <c r="A23" s="8"/>
    </row>
    <row r="24" spans="1:26" x14ac:dyDescent="0.25">
      <c r="A24" s="5" t="s">
        <v>14</v>
      </c>
      <c r="B24" s="9" t="s">
        <v>9</v>
      </c>
      <c r="C24" s="13" t="s">
        <v>15</v>
      </c>
      <c r="D24" s="13" t="s">
        <v>15</v>
      </c>
      <c r="E24" s="13" t="s">
        <v>15</v>
      </c>
      <c r="F24" s="13" t="s">
        <v>15</v>
      </c>
      <c r="G24" s="13" t="s">
        <v>15</v>
      </c>
      <c r="H24" s="13">
        <v>2</v>
      </c>
      <c r="I24" s="13">
        <v>2.06</v>
      </c>
      <c r="J24" s="13">
        <v>2.1800000000000002</v>
      </c>
      <c r="K24" s="13">
        <v>2.25</v>
      </c>
      <c r="L24" s="13">
        <v>2.2999999999999998</v>
      </c>
      <c r="M24" s="13">
        <v>2.4500000000000002</v>
      </c>
      <c r="N24" s="13">
        <v>2.46</v>
      </c>
      <c r="O24" s="13">
        <v>2.4</v>
      </c>
      <c r="P24" s="13">
        <v>2.42</v>
      </c>
      <c r="Q24" s="13">
        <v>2.5099999999999998</v>
      </c>
      <c r="R24" s="13">
        <v>2.58</v>
      </c>
      <c r="S24" s="13">
        <v>2.66</v>
      </c>
      <c r="T24" s="13">
        <v>2.75</v>
      </c>
      <c r="U24" s="13">
        <v>2.7</v>
      </c>
      <c r="V24" s="13">
        <v>2.48</v>
      </c>
      <c r="W24" s="15">
        <v>2.5486960000000001</v>
      </c>
      <c r="Y24" s="12"/>
      <c r="Z24" s="12"/>
    </row>
    <row r="25" spans="1:26" x14ac:dyDescent="0.25">
      <c r="A25" s="8" t="s">
        <v>16</v>
      </c>
      <c r="B25" s="16"/>
      <c r="C25" s="17" t="s">
        <v>15</v>
      </c>
      <c r="D25" s="17" t="s">
        <v>15</v>
      </c>
      <c r="E25" s="17" t="s">
        <v>15</v>
      </c>
      <c r="F25" s="17" t="s">
        <v>15</v>
      </c>
      <c r="G25" s="17" t="s">
        <v>15</v>
      </c>
      <c r="H25" s="17" t="s">
        <v>15</v>
      </c>
      <c r="I25" s="17">
        <f>I24/H24-1</f>
        <v>3.0000000000000027E-2</v>
      </c>
      <c r="J25" s="17">
        <f t="shared" ref="J25:W25" si="0">J24/I24-1</f>
        <v>5.8252427184465994E-2</v>
      </c>
      <c r="K25" s="17">
        <f t="shared" si="0"/>
        <v>3.2110091743119185E-2</v>
      </c>
      <c r="L25" s="17">
        <f t="shared" si="0"/>
        <v>2.2222222222222143E-2</v>
      </c>
      <c r="M25" s="17">
        <f t="shared" si="0"/>
        <v>6.5217391304347894E-2</v>
      </c>
      <c r="N25" s="17">
        <f t="shared" si="0"/>
        <v>4.0816326530610514E-3</v>
      </c>
      <c r="O25" s="17">
        <f t="shared" si="0"/>
        <v>-2.4390243902439046E-2</v>
      </c>
      <c r="P25" s="17">
        <f t="shared" si="0"/>
        <v>8.3333333333333037E-3</v>
      </c>
      <c r="Q25" s="17">
        <f t="shared" si="0"/>
        <v>3.7190082644628086E-2</v>
      </c>
      <c r="R25" s="17">
        <f t="shared" si="0"/>
        <v>2.788844621513964E-2</v>
      </c>
      <c r="S25" s="17">
        <f t="shared" si="0"/>
        <v>3.1007751937984551E-2</v>
      </c>
      <c r="T25" s="17">
        <f t="shared" si="0"/>
        <v>3.3834586466165328E-2</v>
      </c>
      <c r="U25" s="17">
        <f t="shared" si="0"/>
        <v>-1.8181818181818077E-2</v>
      </c>
      <c r="V25" s="17">
        <f t="shared" si="0"/>
        <v>-8.1481481481481599E-2</v>
      </c>
      <c r="W25" s="17">
        <f t="shared" si="0"/>
        <v>2.7700000000000058E-2</v>
      </c>
      <c r="Y25" s="12"/>
      <c r="Z25" s="12"/>
    </row>
    <row r="27" spans="1:26" x14ac:dyDescent="0.25">
      <c r="A27" s="5" t="s">
        <v>17</v>
      </c>
      <c r="B27" s="9" t="s">
        <v>7</v>
      </c>
      <c r="C27" s="10" t="s">
        <v>15</v>
      </c>
      <c r="D27" s="10" t="s">
        <v>15</v>
      </c>
      <c r="E27" s="10" t="s">
        <v>15</v>
      </c>
      <c r="F27" s="10" t="s">
        <v>15</v>
      </c>
      <c r="G27" s="10" t="s">
        <v>15</v>
      </c>
      <c r="H27" s="10" t="s">
        <v>15</v>
      </c>
      <c r="I27" s="10" t="s">
        <v>15</v>
      </c>
      <c r="J27" s="10" t="s">
        <v>15</v>
      </c>
      <c r="K27" s="10" t="s">
        <v>15</v>
      </c>
      <c r="L27" s="10" t="s">
        <v>15</v>
      </c>
      <c r="M27" s="10" t="s">
        <v>15</v>
      </c>
      <c r="N27" s="10" t="s">
        <v>15</v>
      </c>
      <c r="O27" s="10" t="s">
        <v>15</v>
      </c>
      <c r="P27" s="10" t="s">
        <v>15</v>
      </c>
      <c r="Q27" s="10" t="s">
        <v>15</v>
      </c>
      <c r="R27" s="10" t="s">
        <v>15</v>
      </c>
      <c r="S27" s="10" t="s">
        <v>15</v>
      </c>
      <c r="T27" s="10" t="s">
        <v>15</v>
      </c>
      <c r="U27" s="10" t="s">
        <v>15</v>
      </c>
      <c r="V27" s="10" t="s">
        <v>15</v>
      </c>
      <c r="W27" s="10" t="s">
        <v>15</v>
      </c>
      <c r="X27" t="s">
        <v>8</v>
      </c>
      <c r="Y27" s="12"/>
      <c r="Z27" s="12"/>
    </row>
    <row r="28" spans="1:26" x14ac:dyDescent="0.25">
      <c r="A28" s="8"/>
      <c r="B28" s="9" t="s">
        <v>9</v>
      </c>
      <c r="C28" s="10" t="s">
        <v>15</v>
      </c>
      <c r="D28" s="10" t="s">
        <v>15</v>
      </c>
      <c r="E28" s="10" t="s">
        <v>15</v>
      </c>
      <c r="F28" s="10" t="s">
        <v>15</v>
      </c>
      <c r="G28" s="10" t="s">
        <v>15</v>
      </c>
      <c r="H28" s="13">
        <v>1146</v>
      </c>
      <c r="I28" s="13">
        <v>1160</v>
      </c>
      <c r="J28" s="13">
        <v>1193</v>
      </c>
      <c r="K28" s="13">
        <v>1232</v>
      </c>
      <c r="L28" s="13">
        <v>1268</v>
      </c>
      <c r="M28" s="13">
        <v>1314</v>
      </c>
      <c r="N28" s="13">
        <v>1334</v>
      </c>
      <c r="O28" s="13">
        <v>1355</v>
      </c>
      <c r="P28" s="13">
        <v>1378</v>
      </c>
      <c r="Q28" s="13">
        <v>1427</v>
      </c>
      <c r="R28" s="13">
        <v>1461</v>
      </c>
      <c r="S28" s="13">
        <v>1505</v>
      </c>
      <c r="T28" s="13">
        <v>1532</v>
      </c>
      <c r="U28" s="13">
        <v>1498</v>
      </c>
      <c r="V28" s="13">
        <v>1336</v>
      </c>
      <c r="W28" s="15">
        <v>1414.8239999999998</v>
      </c>
      <c r="Y28" s="12"/>
      <c r="Z28" s="12"/>
    </row>
    <row r="29" spans="1:26" x14ac:dyDescent="0.25">
      <c r="A29" s="8"/>
      <c r="B29" s="9" t="s">
        <v>10</v>
      </c>
      <c r="C29" s="10" t="s">
        <v>15</v>
      </c>
      <c r="D29" s="10" t="s">
        <v>15</v>
      </c>
      <c r="E29" s="10" t="s">
        <v>15</v>
      </c>
      <c r="F29" s="10" t="s">
        <v>15</v>
      </c>
      <c r="G29" s="10" t="s">
        <v>15</v>
      </c>
      <c r="H29" s="10" t="s">
        <v>15</v>
      </c>
      <c r="I29" s="10" t="s">
        <v>15</v>
      </c>
      <c r="J29" s="10" t="s">
        <v>15</v>
      </c>
      <c r="K29" s="10" t="s">
        <v>15</v>
      </c>
      <c r="L29" s="10" t="s">
        <v>15</v>
      </c>
      <c r="M29" s="10" t="s">
        <v>15</v>
      </c>
      <c r="N29" s="10" t="s">
        <v>15</v>
      </c>
      <c r="O29" s="10" t="s">
        <v>15</v>
      </c>
      <c r="P29" s="10" t="s">
        <v>15</v>
      </c>
      <c r="Q29" s="10" t="s">
        <v>15</v>
      </c>
      <c r="R29" s="10" t="s">
        <v>15</v>
      </c>
      <c r="S29" s="10" t="s">
        <v>15</v>
      </c>
      <c r="T29" s="10" t="s">
        <v>15</v>
      </c>
      <c r="U29" s="10" t="s">
        <v>15</v>
      </c>
      <c r="V29" s="10" t="s">
        <v>15</v>
      </c>
      <c r="W29" s="10" t="s">
        <v>15</v>
      </c>
      <c r="Y29" s="12"/>
      <c r="Z29" s="12"/>
    </row>
    <row r="30" spans="1:26" x14ac:dyDescent="0.25">
      <c r="A30" s="8"/>
      <c r="B30" s="9" t="s">
        <v>11</v>
      </c>
      <c r="C30" s="10" t="s">
        <v>15</v>
      </c>
      <c r="D30" s="10" t="s">
        <v>15</v>
      </c>
      <c r="E30" s="10" t="s">
        <v>15</v>
      </c>
      <c r="F30" s="10" t="s">
        <v>15</v>
      </c>
      <c r="G30" s="10" t="s">
        <v>15</v>
      </c>
      <c r="H30" s="10" t="s">
        <v>15</v>
      </c>
      <c r="I30" s="10" t="s">
        <v>15</v>
      </c>
      <c r="J30" s="10" t="s">
        <v>15</v>
      </c>
      <c r="K30" s="10" t="s">
        <v>15</v>
      </c>
      <c r="L30" s="10" t="s">
        <v>15</v>
      </c>
      <c r="M30" s="10" t="s">
        <v>15</v>
      </c>
      <c r="N30" s="10" t="s">
        <v>15</v>
      </c>
      <c r="O30" s="10" t="s">
        <v>15</v>
      </c>
      <c r="P30" s="10" t="s">
        <v>15</v>
      </c>
      <c r="Q30" s="10" t="s">
        <v>15</v>
      </c>
      <c r="R30" s="10" t="s">
        <v>15</v>
      </c>
      <c r="S30" s="10" t="s">
        <v>15</v>
      </c>
      <c r="T30" s="10" t="s">
        <v>15</v>
      </c>
      <c r="U30" s="10" t="s">
        <v>15</v>
      </c>
      <c r="V30" s="10" t="s">
        <v>15</v>
      </c>
      <c r="W30" s="10" t="s">
        <v>15</v>
      </c>
      <c r="Y30" s="12"/>
      <c r="Z30" s="12"/>
    </row>
    <row r="32" spans="1:26" x14ac:dyDescent="0.25">
      <c r="L32" s="18" t="s">
        <v>18</v>
      </c>
      <c r="M32" s="13">
        <f t="shared" ref="M32:V32" si="1">SUM(M24,M20,M15,M9,M28)</f>
        <v>3372.6931042422243</v>
      </c>
      <c r="N32" s="13">
        <f t="shared" si="1"/>
        <v>3411.2300618522568</v>
      </c>
      <c r="O32" s="13">
        <f t="shared" si="1"/>
        <v>3479.5794705530311</v>
      </c>
      <c r="P32" s="13">
        <f t="shared" si="1"/>
        <v>3521.2602539546242</v>
      </c>
      <c r="Q32" s="13">
        <f t="shared" si="1"/>
        <v>3725.1788212604333</v>
      </c>
      <c r="R32" s="13">
        <f t="shared" si="1"/>
        <v>3809.437554850133</v>
      </c>
      <c r="S32" s="13">
        <f t="shared" si="1"/>
        <v>3928.552489352945</v>
      </c>
      <c r="T32" s="13">
        <f t="shared" si="1"/>
        <v>4042.5605903989999</v>
      </c>
      <c r="U32" s="13">
        <f t="shared" si="1"/>
        <v>3966.0226143999998</v>
      </c>
      <c r="V32" s="13">
        <f t="shared" si="1"/>
        <v>3519.6690000000003</v>
      </c>
      <c r="W32" s="13">
        <f>SUM(W24,W20,W15,W9,W28)</f>
        <v>3710.312696</v>
      </c>
    </row>
    <row r="33" spans="1:10" x14ac:dyDescent="0.25">
      <c r="A33" s="5" t="s">
        <v>9</v>
      </c>
      <c r="B33" s="5">
        <v>1995</v>
      </c>
      <c r="C33" s="6">
        <v>2000</v>
      </c>
      <c r="D33" s="6">
        <v>2005</v>
      </c>
      <c r="E33" s="6">
        <v>2006</v>
      </c>
      <c r="F33" s="6">
        <v>2007</v>
      </c>
      <c r="G33" s="6">
        <v>2008</v>
      </c>
      <c r="H33" s="6">
        <v>2009</v>
      </c>
      <c r="I33" s="6">
        <v>2010</v>
      </c>
      <c r="J33" s="6"/>
    </row>
    <row r="34" spans="1:10" x14ac:dyDescent="0.25">
      <c r="A34" s="5" t="s">
        <v>19</v>
      </c>
      <c r="B34" s="19">
        <f>H9</f>
        <v>1288.6600000000001</v>
      </c>
      <c r="C34" s="19">
        <f>M9</f>
        <v>1518.7060000000001</v>
      </c>
      <c r="D34" s="19">
        <f>R9</f>
        <v>1794.0060000000001</v>
      </c>
      <c r="E34" s="19">
        <f t="shared" ref="E34:H34" si="2">S9</f>
        <v>1847.5720000000001</v>
      </c>
      <c r="F34" s="19">
        <f t="shared" si="2"/>
        <v>1914.4559999999997</v>
      </c>
      <c r="G34" s="19">
        <f t="shared" si="2"/>
        <v>1880.5010000000002</v>
      </c>
      <c r="H34" s="19">
        <f t="shared" si="2"/>
        <v>1690.3310000000001</v>
      </c>
      <c r="I34" s="19">
        <f>W9</f>
        <v>1755.6249999999998</v>
      </c>
      <c r="J34" s="20">
        <f>I34/B34-1</f>
        <v>0.36236478202163469</v>
      </c>
    </row>
    <row r="35" spans="1:10" x14ac:dyDescent="0.25">
      <c r="A35" s="5" t="s">
        <v>12</v>
      </c>
      <c r="B35" s="19">
        <f>H15</f>
        <v>122.08520799999997</v>
      </c>
      <c r="C35" s="19">
        <f>M15</f>
        <v>133.86134960000001</v>
      </c>
      <c r="D35" s="19">
        <f>R15</f>
        <v>138.66237439999998</v>
      </c>
      <c r="E35" s="19">
        <f t="shared" ref="E35:H35" si="3">S15</f>
        <v>138.46056909999999</v>
      </c>
      <c r="F35" s="19">
        <f t="shared" si="3"/>
        <v>144.92859039899997</v>
      </c>
      <c r="G35" s="19">
        <f t="shared" si="3"/>
        <v>145.2586144</v>
      </c>
      <c r="H35" s="19">
        <f t="shared" si="3"/>
        <v>129.82700000000003</v>
      </c>
      <c r="I35" s="19">
        <f>W15</f>
        <v>147.44400000000002</v>
      </c>
      <c r="J35" s="20">
        <f>I35/B35-1</f>
        <v>0.20771387799904528</v>
      </c>
    </row>
    <row r="36" spans="1:10" x14ac:dyDescent="0.25">
      <c r="A36" s="5" t="s">
        <v>13</v>
      </c>
      <c r="B36" s="19">
        <f>H20</f>
        <v>386.14406800000006</v>
      </c>
      <c r="C36" s="19">
        <f>M20</f>
        <v>403.67575464222409</v>
      </c>
      <c r="D36" s="19">
        <f>R20</f>
        <v>413.18918045013305</v>
      </c>
      <c r="E36" s="19">
        <f t="shared" ref="E36:H36" si="4">S20</f>
        <v>434.85992025294502</v>
      </c>
      <c r="F36" s="19">
        <f t="shared" si="4"/>
        <v>448.42599999999999</v>
      </c>
      <c r="G36" s="19">
        <f t="shared" si="4"/>
        <v>439.56299999999993</v>
      </c>
      <c r="H36" s="19">
        <f t="shared" si="4"/>
        <v>361.03100000000001</v>
      </c>
      <c r="I36" s="19">
        <f>W20</f>
        <v>389.87100000000004</v>
      </c>
      <c r="J36" s="20">
        <f>I36/B36-1</f>
        <v>9.6516619284177096E-3</v>
      </c>
    </row>
    <row r="37" spans="1:10" x14ac:dyDescent="0.25">
      <c r="A37" s="5" t="s">
        <v>14</v>
      </c>
      <c r="B37" s="19">
        <f>H24</f>
        <v>2</v>
      </c>
      <c r="C37" s="19">
        <f>M24</f>
        <v>2.4500000000000002</v>
      </c>
      <c r="D37" s="19">
        <f>R24</f>
        <v>2.58</v>
      </c>
      <c r="E37" s="19">
        <f t="shared" ref="E37:H37" si="5">S24</f>
        <v>2.66</v>
      </c>
      <c r="F37" s="19">
        <f t="shared" si="5"/>
        <v>2.75</v>
      </c>
      <c r="G37" s="19">
        <f t="shared" si="5"/>
        <v>2.7</v>
      </c>
      <c r="H37" s="19">
        <f t="shared" si="5"/>
        <v>2.48</v>
      </c>
      <c r="I37" s="19">
        <f>S24</f>
        <v>2.66</v>
      </c>
      <c r="J37" s="20">
        <f>I37/B37-1</f>
        <v>0.33000000000000007</v>
      </c>
    </row>
    <row r="38" spans="1:10" x14ac:dyDescent="0.25">
      <c r="A38" s="5" t="s">
        <v>17</v>
      </c>
      <c r="B38" s="19">
        <f>H28</f>
        <v>1146</v>
      </c>
      <c r="C38" s="19">
        <f>M28</f>
        <v>1314</v>
      </c>
      <c r="D38" s="19">
        <f>R28</f>
        <v>1461</v>
      </c>
      <c r="E38" s="19">
        <f t="shared" ref="E38:H38" si="6">S28</f>
        <v>1505</v>
      </c>
      <c r="F38" s="19">
        <f t="shared" si="6"/>
        <v>1532</v>
      </c>
      <c r="G38" s="19">
        <f t="shared" si="6"/>
        <v>1498</v>
      </c>
      <c r="H38" s="19">
        <f t="shared" si="6"/>
        <v>1336</v>
      </c>
      <c r="I38" s="19">
        <f>W28</f>
        <v>1414.8239999999998</v>
      </c>
      <c r="J38" s="20"/>
    </row>
    <row r="39" spans="1:10" x14ac:dyDescent="0.25">
      <c r="A39" s="5" t="s">
        <v>20</v>
      </c>
      <c r="B39" s="19">
        <f t="shared" ref="B39:D39" si="7">SUM(B34:B37)</f>
        <v>1798.8892760000001</v>
      </c>
      <c r="C39" s="19">
        <f t="shared" si="7"/>
        <v>2058.6931042422239</v>
      </c>
      <c r="D39" s="19">
        <f t="shared" si="7"/>
        <v>2348.437554850133</v>
      </c>
      <c r="E39" s="19">
        <f t="shared" ref="E39:H39" si="8">SUM(E34:E37)</f>
        <v>2423.552489352945</v>
      </c>
      <c r="F39" s="19">
        <f t="shared" si="8"/>
        <v>2510.5605903989995</v>
      </c>
      <c r="G39" s="19">
        <f t="shared" si="8"/>
        <v>2468.0226143999998</v>
      </c>
      <c r="H39" s="19">
        <f t="shared" si="8"/>
        <v>2183.6690000000003</v>
      </c>
      <c r="I39" s="19">
        <f>SUM(I34:I37)</f>
        <v>2295.5999999999995</v>
      </c>
      <c r="J39" s="9"/>
    </row>
    <row r="41" spans="1:10" x14ac:dyDescent="0.25">
      <c r="A41" s="5" t="s">
        <v>9</v>
      </c>
      <c r="B41" s="5">
        <v>1995</v>
      </c>
      <c r="C41" s="6">
        <v>2000</v>
      </c>
      <c r="D41" s="6">
        <v>2005</v>
      </c>
      <c r="E41" s="6">
        <v>2006</v>
      </c>
      <c r="F41" s="6">
        <v>2007</v>
      </c>
      <c r="G41" s="6">
        <v>2008</v>
      </c>
      <c r="H41" s="6">
        <v>2009</v>
      </c>
      <c r="I41" s="6">
        <v>2010</v>
      </c>
    </row>
    <row r="42" spans="1:10" x14ac:dyDescent="0.25">
      <c r="A42" s="21" t="s">
        <v>19</v>
      </c>
      <c r="B42" s="20">
        <f>B34/B$39</f>
        <v>0.71636426832531741</v>
      </c>
      <c r="C42" s="20">
        <f t="shared" ref="C42:H46" si="9">C34/C$39</f>
        <v>0.73770393307797788</v>
      </c>
      <c r="D42" s="20">
        <f t="shared" si="9"/>
        <v>0.76391471269692146</v>
      </c>
      <c r="E42" s="20">
        <f t="shared" si="9"/>
        <v>0.76234041066437819</v>
      </c>
      <c r="F42" s="20">
        <f t="shared" si="9"/>
        <v>0.76256116156740039</v>
      </c>
      <c r="G42" s="20">
        <f t="shared" si="9"/>
        <v>0.76194642181476457</v>
      </c>
      <c r="H42" s="20">
        <f t="shared" si="9"/>
        <v>0.77407839741279461</v>
      </c>
      <c r="I42" s="20">
        <f>I34/I$39</f>
        <v>0.76477827147586697</v>
      </c>
    </row>
    <row r="43" spans="1:10" x14ac:dyDescent="0.25">
      <c r="A43" s="21" t="s">
        <v>12</v>
      </c>
      <c r="B43" s="20">
        <f>B35/B$39</f>
        <v>6.7866994166237926E-2</v>
      </c>
      <c r="C43" s="20">
        <f t="shared" si="9"/>
        <v>6.5022488939298462E-2</v>
      </c>
      <c r="D43" s="20">
        <f t="shared" si="9"/>
        <v>5.9044522650230233E-2</v>
      </c>
      <c r="E43" s="20">
        <f t="shared" si="9"/>
        <v>5.7131244199694245E-2</v>
      </c>
      <c r="F43" s="20">
        <f t="shared" si="9"/>
        <v>5.7727581223589071E-2</v>
      </c>
      <c r="G43" s="20">
        <f t="shared" si="9"/>
        <v>5.8856273663162428E-2</v>
      </c>
      <c r="H43" s="20">
        <f t="shared" si="9"/>
        <v>5.9453607666729712E-2</v>
      </c>
      <c r="I43" s="20">
        <f>I35/I$39</f>
        <v>6.4228959749085227E-2</v>
      </c>
    </row>
    <row r="44" spans="1:10" x14ac:dyDescent="0.25">
      <c r="A44" s="21" t="s">
        <v>13</v>
      </c>
      <c r="B44" s="20">
        <f>B36/B$39</f>
        <v>0.21465694034189131</v>
      </c>
      <c r="C44" s="20">
        <f t="shared" si="9"/>
        <v>0.19608350259219987</v>
      </c>
      <c r="D44" s="20">
        <f t="shared" si="9"/>
        <v>0.17594216188409617</v>
      </c>
      <c r="E44" s="20">
        <f t="shared" si="9"/>
        <v>0.17943078277171814</v>
      </c>
      <c r="F44" s="20">
        <f t="shared" si="9"/>
        <v>0.17861588432276487</v>
      </c>
      <c r="G44" s="20">
        <f t="shared" si="9"/>
        <v>0.17810331130489335</v>
      </c>
      <c r="H44" s="20">
        <f t="shared" si="9"/>
        <v>0.16533229166141936</v>
      </c>
      <c r="I44" s="20">
        <f>I36/I$39</f>
        <v>0.16983403031887093</v>
      </c>
    </row>
    <row r="45" spans="1:10" x14ac:dyDescent="0.25">
      <c r="A45" s="21" t="s">
        <v>14</v>
      </c>
      <c r="B45" s="20">
        <f>B37/B$39</f>
        <v>1.1117971665533459E-3</v>
      </c>
      <c r="C45" s="20">
        <f t="shared" si="9"/>
        <v>1.1900753905239368E-3</v>
      </c>
      <c r="D45" s="20">
        <f t="shared" si="9"/>
        <v>1.098602768752199E-3</v>
      </c>
      <c r="E45" s="20">
        <f t="shared" si="9"/>
        <v>1.0975623642094847E-3</v>
      </c>
      <c r="F45" s="20">
        <f t="shared" si="9"/>
        <v>1.0953728862456759E-3</v>
      </c>
      <c r="G45" s="20">
        <f t="shared" si="9"/>
        <v>1.0939932171798177E-3</v>
      </c>
      <c r="H45" s="20">
        <f t="shared" si="9"/>
        <v>1.135703259056203E-3</v>
      </c>
      <c r="I45" s="20">
        <f>I37/I$39</f>
        <v>1.1587384561770346E-3</v>
      </c>
    </row>
    <row r="46" spans="1:10" x14ac:dyDescent="0.25">
      <c r="A46" s="21" t="s">
        <v>17</v>
      </c>
      <c r="B46" s="20">
        <f>B38/B$39</f>
        <v>0.63705977643506717</v>
      </c>
      <c r="C46" s="20">
        <f t="shared" si="9"/>
        <v>0.63826900536671538</v>
      </c>
      <c r="D46" s="20">
        <f t="shared" si="9"/>
        <v>0.62211575393293117</v>
      </c>
      <c r="E46" s="20">
        <f t="shared" si="9"/>
        <v>0.62098923238168202</v>
      </c>
      <c r="F46" s="20">
        <f t="shared" si="9"/>
        <v>0.61022227699213649</v>
      </c>
      <c r="G46" s="20">
        <f t="shared" si="9"/>
        <v>0.60696364419828397</v>
      </c>
      <c r="H46" s="20">
        <f t="shared" si="9"/>
        <v>0.61181433633027704</v>
      </c>
      <c r="I46" s="20">
        <f>I38/I$39</f>
        <v>0.61631991636173555</v>
      </c>
    </row>
    <row r="61" spans="1:1" x14ac:dyDescent="0.25">
      <c r="A61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TERM 13 data </vt:lpstr>
      <vt:lpstr>TERM 13 Fig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Sanchez Vicente</dc:creator>
  <cp:lastModifiedBy>Alfredo Sanchez Vicente</cp:lastModifiedBy>
  <dcterms:created xsi:type="dcterms:W3CDTF">2012-09-26T13:55:50Z</dcterms:created>
  <dcterms:modified xsi:type="dcterms:W3CDTF">2012-09-26T13:56:21Z</dcterms:modified>
</cp:coreProperties>
</file>