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915" activeTab="4"/>
  </bookViews>
  <sheets>
    <sheet name="Chart passenger demand" sheetId="1" r:id="rId1"/>
    <sheet name="Chart freight demand" sheetId="2" r:id="rId2"/>
    <sheet name="gdp" sheetId="3" r:id="rId3"/>
    <sheet name="total passengers" sheetId="4" r:id="rId4"/>
    <sheet name="total freight" sheetId="5" r:id="rId5"/>
    <sheet name="rail passengers" sheetId="6" r:id="rId6"/>
    <sheet name="bus passengers" sheetId="7" r:id="rId7"/>
    <sheet name="cars passengers" sheetId="8" r:id="rId8"/>
    <sheet name="road freight " sheetId="9" r:id="rId9"/>
    <sheet name="rail freight" sheetId="10" r:id="rId10"/>
    <sheet name="IWW freight" sheetId="11" r:id="rId11"/>
    <sheet name="total passengers (+air)" sheetId="12" r:id="rId12"/>
    <sheet name="DG TREN air EU15" sheetId="13" r:id="rId13"/>
  </sheets>
  <externalReferences>
    <externalReference r:id="rId16"/>
  </externalReferences>
  <definedNames>
    <definedName name="Eno_TM">'[1]1997  Table 1a Modified'!#REF!</definedName>
    <definedName name="Eno_Tons">'[1]1997  Table 1a Modified'!#REF!</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'Chart freight demand'!$C$5:$L$45</definedName>
    <definedName name="_xlnm.Print_Area" localSheetId="0">'Chart passenger demand'!$C$5:$L$74</definedName>
    <definedName name="_xlnm.Print_Area" localSheetId="12">'DG TREN air EU15'!$B$1:$H$47</definedName>
    <definedName name="Sum_T2">'[1]1997  Table 1a Modified'!#REF!</definedName>
    <definedName name="Sum_TTM">'[1]1997  Table 1a Modified'!#REF!</definedName>
  </definedNames>
  <calcPr fullCalcOnLoad="1"/>
</workbook>
</file>

<file path=xl/comments10.xml><?xml version="1.0" encoding="utf-8"?>
<comments xmlns="http://schemas.openxmlformats.org/spreadsheetml/2006/main">
  <authors>
    <author>milusbo</author>
  </authors>
  <commentList>
    <comment ref="AD24" authorId="0">
      <text>
        <r>
          <rPr>
            <b/>
            <sz val="8"/>
            <rFont val="Tahoma"/>
            <family val="0"/>
          </rPr>
          <t>milusbo:</t>
        </r>
        <r>
          <rPr>
            <sz val="8"/>
            <rFont val="Tahoma"/>
            <family val="0"/>
          </rPr>
          <t xml:space="preserve">
sum!</t>
        </r>
      </text>
    </comment>
    <comment ref="B40" authorId="0">
      <text>
        <r>
          <rPr>
            <b/>
            <sz val="8"/>
            <rFont val="Tahoma"/>
            <family val="0"/>
          </rPr>
          <t>milusbo:</t>
        </r>
        <r>
          <rPr>
            <sz val="8"/>
            <rFont val="Tahoma"/>
            <family val="0"/>
          </rPr>
          <t xml:space="preserve">
UIC source for whole series; 1990 - not comparable</t>
        </r>
      </text>
    </comment>
    <comment ref="A23" authorId="0">
      <text>
        <r>
          <rPr>
            <b/>
            <sz val="8"/>
            <rFont val="Tahoma"/>
            <family val="0"/>
          </rPr>
          <t>milusbo:</t>
        </r>
        <r>
          <rPr>
            <sz val="8"/>
            <rFont val="Tahoma"/>
            <family val="0"/>
          </rPr>
          <t xml:space="preserve">
no rail transport</t>
        </r>
      </text>
    </comment>
    <comment ref="A29" authorId="0">
      <text>
        <r>
          <rPr>
            <b/>
            <sz val="8"/>
            <rFont val="Tahoma"/>
            <family val="0"/>
          </rPr>
          <t>milusbo:</t>
        </r>
        <r>
          <rPr>
            <sz val="8"/>
            <rFont val="Tahoma"/>
            <family val="0"/>
          </rPr>
          <t xml:space="preserve">
no rail transport</t>
        </r>
      </text>
    </comment>
    <comment ref="A35" authorId="0">
      <text>
        <r>
          <rPr>
            <b/>
            <sz val="8"/>
            <rFont val="Tahoma"/>
            <family val="0"/>
          </rPr>
          <t>milusbo:</t>
        </r>
        <r>
          <rPr>
            <sz val="8"/>
            <rFont val="Tahoma"/>
            <family val="0"/>
          </rPr>
          <t xml:space="preserve">
no rail transport</t>
        </r>
      </text>
    </comment>
    <comment ref="N25" authorId="0">
      <text>
        <r>
          <rPr>
            <b/>
            <sz val="8"/>
            <rFont val="Tahoma"/>
            <family val="0"/>
          </rPr>
          <t>milusbo:</t>
        </r>
        <r>
          <rPr>
            <sz val="8"/>
            <rFont val="Tahoma"/>
            <family val="0"/>
          </rPr>
          <t xml:space="preserve">
EE update within MSI</t>
        </r>
      </text>
    </comment>
    <comment ref="N30" authorId="0">
      <text>
        <r>
          <rPr>
            <b/>
            <sz val="8"/>
            <rFont val="Tahoma"/>
            <family val="0"/>
          </rPr>
          <t>milusbo:</t>
        </r>
        <r>
          <rPr>
            <sz val="8"/>
            <rFont val="Tahoma"/>
            <family val="0"/>
          </rPr>
          <t xml:space="preserve">
PL update email</t>
        </r>
      </text>
    </comment>
    <comment ref="B6" authorId="0">
      <text>
        <r>
          <rPr>
            <b/>
            <sz val="8"/>
            <rFont val="Tahoma"/>
            <family val="0"/>
          </rPr>
          <t>milusbo:
no ex-GDR</t>
        </r>
      </text>
    </comment>
    <comment ref="O36" authorId="0">
      <text>
        <r>
          <rPr>
            <b/>
            <sz val="8"/>
            <rFont val="Tahoma"/>
            <family val="0"/>
          </rPr>
          <t>milusbo:</t>
        </r>
        <r>
          <rPr>
            <sz val="8"/>
            <rFont val="Tahoma"/>
            <family val="0"/>
          </rPr>
          <t xml:space="preserve">
national web; similar to data in Eurostat</t>
        </r>
      </text>
    </comment>
    <comment ref="O38" authorId="0">
      <text>
        <r>
          <rPr>
            <b/>
            <sz val="8"/>
            <rFont val="Tahoma"/>
            <family val="0"/>
          </rPr>
          <t>milusbo:</t>
        </r>
        <r>
          <rPr>
            <sz val="8"/>
            <rFont val="Tahoma"/>
            <family val="0"/>
          </rPr>
          <t xml:space="preserve">
UIC</t>
        </r>
      </text>
    </comment>
    <comment ref="D6" authorId="0">
      <text>
        <r>
          <rPr>
            <b/>
            <sz val="8"/>
            <rFont val="Tahoma"/>
            <family val="0"/>
          </rPr>
          <t>milusbo:</t>
        </r>
        <r>
          <rPr>
            <sz val="8"/>
            <rFont val="Tahoma"/>
            <family val="0"/>
          </rPr>
          <t xml:space="preserve">
revision DE by email 3.12.04</t>
        </r>
      </text>
    </comment>
    <comment ref="O5" authorId="0">
      <text>
        <r>
          <rPr>
            <b/>
            <sz val="8"/>
            <rFont val="Tahoma"/>
            <family val="0"/>
          </rPr>
          <t>milusbo:</t>
        </r>
        <r>
          <rPr>
            <sz val="8"/>
            <rFont val="Tahoma"/>
            <family val="0"/>
          </rPr>
          <t xml:space="preserve">
 source: eurostat, not only DSB</t>
        </r>
      </text>
    </comment>
    <comment ref="O40" authorId="0">
      <text>
        <r>
          <rPr>
            <b/>
            <sz val="8"/>
            <rFont val="Tahoma"/>
            <family val="0"/>
          </rPr>
          <t>milusbo:</t>
        </r>
        <r>
          <rPr>
            <sz val="8"/>
            <rFont val="Tahoma"/>
            <family val="0"/>
          </rPr>
          <t xml:space="preserve">
UIC</t>
        </r>
      </text>
    </comment>
    <comment ref="N26" authorId="0">
      <text>
        <r>
          <rPr>
            <b/>
            <sz val="8"/>
            <rFont val="Tahoma"/>
            <family val="0"/>
          </rPr>
          <t>milusbo:</t>
        </r>
        <r>
          <rPr>
            <sz val="8"/>
            <rFont val="Tahoma"/>
            <family val="0"/>
          </rPr>
          <t xml:space="preserve">
HU update 10.12.04</t>
        </r>
      </text>
    </comment>
  </commentList>
</comments>
</file>

<file path=xl/comments11.xml><?xml version="1.0" encoding="utf-8"?>
<comments xmlns="http://schemas.openxmlformats.org/spreadsheetml/2006/main">
  <authors>
    <author>milusbo</author>
  </authors>
  <commentList>
    <comment ref="C14" authorId="0">
      <text>
        <r>
          <rPr>
            <b/>
            <sz val="8"/>
            <rFont val="Tahoma"/>
            <family val="0"/>
          </rPr>
          <t>milusbo:</t>
        </r>
        <r>
          <rPr>
            <sz val="8"/>
            <rFont val="Tahoma"/>
            <family val="0"/>
          </rPr>
          <t xml:space="preserve">
DG TREN 1991-1993 as estimations?</t>
        </r>
      </text>
    </comment>
    <comment ref="F38" authorId="0">
      <text>
        <r>
          <rPr>
            <b/>
            <sz val="8"/>
            <rFont val="Tahoma"/>
            <family val="0"/>
          </rPr>
          <t>milusbo:</t>
        </r>
        <r>
          <rPr>
            <sz val="8"/>
            <rFont val="Tahoma"/>
            <family val="0"/>
          </rPr>
          <t xml:space="preserve">
is there any break in the series? CEC: extended coverage of operators reporting?</t>
        </r>
      </text>
    </comment>
    <comment ref="A16" authorId="0">
      <text>
        <r>
          <rPr>
            <b/>
            <sz val="8"/>
            <rFont val="Tahoma"/>
            <family val="0"/>
          </rPr>
          <t>milusbo:</t>
        </r>
        <r>
          <rPr>
            <sz val="8"/>
            <rFont val="Tahoma"/>
            <family val="0"/>
          </rPr>
          <t xml:space="preserve">
Shipping only (=floating excluded)</t>
        </r>
      </text>
    </comment>
    <comment ref="B16" authorId="0">
      <text>
        <r>
          <rPr>
            <b/>
            <sz val="8"/>
            <rFont val="Tahoma"/>
            <family val="0"/>
          </rPr>
          <t>milusbo:</t>
        </r>
        <r>
          <rPr>
            <sz val="8"/>
            <rFont val="Tahoma"/>
            <family val="0"/>
          </rPr>
          <t xml:space="preserve">
break?</t>
        </r>
      </text>
    </comment>
    <comment ref="K40" authorId="0">
      <text>
        <r>
          <rPr>
            <b/>
            <sz val="8"/>
            <rFont val="Tahoma"/>
            <family val="0"/>
          </rPr>
          <t>milusbo:</t>
        </r>
        <r>
          <rPr>
            <sz val="8"/>
            <rFont val="Tahoma"/>
            <family val="0"/>
          </rPr>
          <t xml:space="preserve">
source: ECMT for all data</t>
        </r>
      </text>
    </comment>
    <comment ref="N40" authorId="0">
      <text>
        <r>
          <rPr>
            <b/>
            <sz val="8"/>
            <rFont val="Tahoma"/>
            <family val="0"/>
          </rPr>
          <t xml:space="preserve">milusbo
in 2003, </t>
        </r>
        <r>
          <rPr>
            <sz val="8"/>
            <rFont val="Tahoma"/>
            <family val="0"/>
          </rPr>
          <t>break in series: since 2003, all vessels irrespective of country. Source ECMT</t>
        </r>
      </text>
    </comment>
    <comment ref="M4" authorId="0">
      <text>
        <r>
          <rPr>
            <b/>
            <sz val="8"/>
            <rFont val="Tahoma"/>
            <family val="0"/>
          </rPr>
          <t>milusbo:</t>
        </r>
        <r>
          <rPr>
            <sz val="8"/>
            <rFont val="Tahoma"/>
            <family val="0"/>
          </rPr>
          <t xml:space="preserve">
SiF update</t>
        </r>
      </text>
    </comment>
    <comment ref="J9" authorId="0">
      <text>
        <r>
          <rPr>
            <b/>
            <sz val="8"/>
            <rFont val="Tahoma"/>
            <family val="0"/>
          </rPr>
          <t>milusbo:</t>
        </r>
        <r>
          <rPr>
            <sz val="8"/>
            <rFont val="Tahoma"/>
            <family val="0"/>
          </rPr>
          <t xml:space="preserve">
update in decimals, SIF</t>
        </r>
      </text>
    </comment>
    <comment ref="O16" authorId="0">
      <text>
        <r>
          <rPr>
            <b/>
            <sz val="8"/>
            <rFont val="Tahoma"/>
            <family val="0"/>
          </rPr>
          <t>milusbo:</t>
        </r>
        <r>
          <rPr>
            <sz val="8"/>
            <rFont val="Tahoma"/>
            <family val="0"/>
          </rPr>
          <t xml:space="preserve">
ECMT</t>
        </r>
      </text>
    </comment>
    <comment ref="O4" authorId="0">
      <text>
        <r>
          <rPr>
            <b/>
            <sz val="8"/>
            <rFont val="Tahoma"/>
            <family val="0"/>
          </rPr>
          <t>milusbo:</t>
        </r>
        <r>
          <rPr>
            <sz val="8"/>
            <rFont val="Tahoma"/>
            <family val="0"/>
          </rPr>
          <t xml:space="preserve">
LDF</t>
        </r>
      </text>
    </comment>
    <comment ref="O13" authorId="0">
      <text>
        <r>
          <rPr>
            <b/>
            <sz val="8"/>
            <rFont val="Tahoma"/>
            <family val="0"/>
          </rPr>
          <t>milusbo
by goods</t>
        </r>
      </text>
    </comment>
    <comment ref="O30" authorId="0">
      <text>
        <r>
          <rPr>
            <b/>
            <sz val="8"/>
            <rFont val="Tahoma"/>
            <family val="0"/>
          </rPr>
          <t>milusbo:</t>
        </r>
        <r>
          <rPr>
            <sz val="8"/>
            <rFont val="Tahoma"/>
            <family val="0"/>
          </rPr>
          <t xml:space="preserve">
email - revised by PL 01-03; also revision from 1990 for the Pocketbook</t>
        </r>
      </text>
    </comment>
    <comment ref="O18" authorId="0">
      <text>
        <r>
          <rPr>
            <b/>
            <sz val="8"/>
            <rFont val="Tahoma"/>
            <family val="0"/>
          </rPr>
          <t>milusbo:</t>
        </r>
        <r>
          <rPr>
            <sz val="8"/>
            <rFont val="Tahoma"/>
            <family val="0"/>
          </rPr>
          <t xml:space="preserve">
UK email</t>
        </r>
      </text>
    </comment>
    <comment ref="N11" authorId="0">
      <text>
        <r>
          <rPr>
            <b/>
            <sz val="8"/>
            <rFont val="Tahoma"/>
            <family val="0"/>
          </rPr>
          <t>milusbo:</t>
        </r>
        <r>
          <rPr>
            <sz val="8"/>
            <rFont val="Tahoma"/>
            <family val="0"/>
          </rPr>
          <t xml:space="preserve">
estimation of IT ministry</t>
        </r>
      </text>
    </comment>
    <comment ref="E11" authorId="0">
      <text>
        <r>
          <rPr>
            <b/>
            <sz val="8"/>
            <rFont val="Tahoma"/>
            <family val="0"/>
          </rPr>
          <t>milusbo:</t>
        </r>
        <r>
          <rPr>
            <sz val="8"/>
            <rFont val="Tahoma"/>
            <family val="0"/>
          </rPr>
          <t xml:space="preserve">
DG tREN estimations?</t>
        </r>
      </text>
    </comment>
    <comment ref="N32" authorId="0">
      <text>
        <r>
          <rPr>
            <b/>
            <sz val="8"/>
            <rFont val="Tahoma"/>
            <family val="0"/>
          </rPr>
          <t>milusbo:</t>
        </r>
        <r>
          <rPr>
            <sz val="8"/>
            <rFont val="Tahoma"/>
            <family val="0"/>
          </rPr>
          <t xml:space="preserve">
CQ, CANSTAT</t>
        </r>
      </text>
    </comment>
    <comment ref="O26" authorId="0">
      <text>
        <r>
          <rPr>
            <b/>
            <sz val="8"/>
            <rFont val="Tahoma"/>
            <family val="0"/>
          </rPr>
          <t>milusbo:</t>
        </r>
        <r>
          <rPr>
            <sz val="8"/>
            <rFont val="Tahoma"/>
            <family val="0"/>
          </rPr>
          <t xml:space="preserve">
Eurostat base</t>
        </r>
      </text>
    </comment>
    <comment ref="O37" authorId="0">
      <text>
        <r>
          <rPr>
            <b/>
            <sz val="8"/>
            <rFont val="Tahoma"/>
            <family val="0"/>
          </rPr>
          <t>milusbo:</t>
        </r>
        <r>
          <rPr>
            <sz val="8"/>
            <rFont val="Tahoma"/>
            <family val="0"/>
          </rPr>
          <t xml:space="preserve">
eurostat database</t>
        </r>
      </text>
    </comment>
    <comment ref="E13" authorId="0">
      <text>
        <r>
          <rPr>
            <b/>
            <sz val="8"/>
            <rFont val="Tahoma"/>
            <family val="0"/>
          </rPr>
          <t>milusbo: updated</t>
        </r>
        <r>
          <rPr>
            <sz val="8"/>
            <rFont val="Tahoma"/>
            <family val="0"/>
          </rPr>
          <t xml:space="preserve">
CQ+extraction1!B</t>
        </r>
      </text>
    </comment>
    <comment ref="O38" authorId="0">
      <text>
        <r>
          <rPr>
            <b/>
            <sz val="8"/>
            <rFont val="Tahoma"/>
            <family val="0"/>
          </rPr>
          <t>milusbo:</t>
        </r>
        <r>
          <rPr>
            <sz val="8"/>
            <rFont val="Tahoma"/>
            <family val="0"/>
          </rPr>
          <t xml:space="preserve">
update RO for pocketbook 2005</t>
        </r>
      </text>
    </comment>
    <comment ref="E24" authorId="0">
      <text>
        <r>
          <rPr>
            <b/>
            <sz val="8"/>
            <rFont val="Tahoma"/>
            <family val="0"/>
          </rPr>
          <t>milusbo:</t>
        </r>
        <r>
          <rPr>
            <sz val="8"/>
            <rFont val="Tahoma"/>
            <family val="0"/>
          </rPr>
          <t xml:space="preserve">
update CZ within pocketbook 2005!
According to directive!</t>
        </r>
      </text>
    </comment>
    <comment ref="O28" authorId="0">
      <text>
        <r>
          <rPr>
            <b/>
            <sz val="8"/>
            <rFont val="Tahoma"/>
            <family val="0"/>
          </rPr>
          <t>milusbo:</t>
        </r>
        <r>
          <rPr>
            <sz val="8"/>
            <rFont val="Tahoma"/>
            <family val="0"/>
          </rPr>
          <t xml:space="preserve">
update for Pocketbook, operators data, without ferries!</t>
        </r>
      </text>
    </comment>
  </commentList>
</comments>
</file>

<file path=xl/comments12.xml><?xml version="1.0" encoding="utf-8"?>
<comments xmlns="http://schemas.openxmlformats.org/spreadsheetml/2006/main">
  <authors>
    <author>milusbo</author>
    <author>Ricardo Fernandez Bayon</author>
  </authors>
  <commentList>
    <comment ref="A13" authorId="0">
      <text>
        <r>
          <rPr>
            <b/>
            <sz val="8"/>
            <rFont val="Tahoma"/>
            <family val="0"/>
          </rPr>
          <t>milusbo:</t>
        </r>
        <r>
          <rPr>
            <sz val="8"/>
            <rFont val="Tahoma"/>
            <family val="0"/>
          </rPr>
          <t xml:space="preserve">
the figures are from their National travel survey</t>
        </r>
      </text>
    </comment>
    <comment ref="A40" authorId="0">
      <text>
        <r>
          <rPr>
            <b/>
            <sz val="8"/>
            <rFont val="Tahoma"/>
            <family val="0"/>
          </rPr>
          <t>milusbo:</t>
        </r>
        <r>
          <rPr>
            <sz val="8"/>
            <rFont val="Tahoma"/>
            <family val="0"/>
          </rPr>
          <t xml:space="preserve">
UIC source; 1990, not comparable</t>
        </r>
      </text>
    </comment>
    <comment ref="A42" authorId="0">
      <text>
        <r>
          <rPr>
            <b/>
            <sz val="8"/>
            <rFont val="Tahoma"/>
            <family val="0"/>
          </rPr>
          <t>milusbo:</t>
        </r>
        <r>
          <rPr>
            <sz val="8"/>
            <rFont val="Tahoma"/>
            <family val="0"/>
          </rPr>
          <t xml:space="preserve">
survey based on rail and tram companies?</t>
        </r>
      </text>
    </comment>
    <comment ref="A46" authorId="1">
      <text>
        <r>
          <rPr>
            <sz val="8"/>
            <rFont val="Tahoma"/>
            <family val="2"/>
          </rPr>
          <t>Ricardo Fernandez Excludes MT, CY, LV, LT and EE (accounting for 0.3% of EU25's GDP)</t>
        </r>
        <r>
          <rPr>
            <sz val="8"/>
            <rFont val="Tahoma"/>
            <family val="0"/>
          </rPr>
          <t xml:space="preserve">
</t>
        </r>
      </text>
    </comment>
    <comment ref="A34" authorId="1">
      <text>
        <r>
          <rPr>
            <sz val="8"/>
            <rFont val="Tahoma"/>
            <family val="2"/>
          </rPr>
          <t>Ricardo Fernandez Excludes MT, CY, LV, LT and EE (accounting for 0.3% of EU25's GDP)</t>
        </r>
        <r>
          <rPr>
            <sz val="8"/>
            <rFont val="Tahoma"/>
            <family val="0"/>
          </rPr>
          <t xml:space="preserve">
</t>
        </r>
      </text>
    </comment>
    <comment ref="A50" authorId="1">
      <text>
        <r>
          <rPr>
            <sz val="8"/>
            <rFont val="Tahoma"/>
            <family val="2"/>
          </rPr>
          <t xml:space="preserve">Excludes GDP for the 5 countries where passenger demand in missing
</t>
        </r>
      </text>
    </comment>
  </commentList>
</comments>
</file>

<file path=xl/comments13.xml><?xml version="1.0" encoding="utf-8"?>
<comments xmlns="http://schemas.openxmlformats.org/spreadsheetml/2006/main">
  <authors>
    <author>Ricardo Fernandez Bayon</author>
  </authors>
  <commentList>
    <comment ref="F52" authorId="0">
      <text>
        <r>
          <rPr>
            <sz val="8"/>
            <rFont val="Tahoma"/>
            <family val="2"/>
          </rPr>
          <t>Ricardo Fernandez
rough interpolation</t>
        </r>
        <r>
          <rPr>
            <sz val="8"/>
            <rFont val="Tahoma"/>
            <family val="0"/>
          </rPr>
          <t xml:space="preserve">
</t>
        </r>
      </text>
    </comment>
  </commentList>
</comments>
</file>

<file path=xl/comments4.xml><?xml version="1.0" encoding="utf-8"?>
<comments xmlns="http://schemas.openxmlformats.org/spreadsheetml/2006/main">
  <authors>
    <author>milusbo</author>
    <author>Ricardo Fernandez Bayon</author>
  </authors>
  <commentList>
    <comment ref="A13" authorId="0">
      <text>
        <r>
          <rPr>
            <b/>
            <sz val="8"/>
            <rFont val="Tahoma"/>
            <family val="0"/>
          </rPr>
          <t>milusbo:</t>
        </r>
        <r>
          <rPr>
            <sz val="8"/>
            <rFont val="Tahoma"/>
            <family val="0"/>
          </rPr>
          <t xml:space="preserve">
the figures are from their National travel survey</t>
        </r>
      </text>
    </comment>
    <comment ref="A40" authorId="0">
      <text>
        <r>
          <rPr>
            <b/>
            <sz val="8"/>
            <rFont val="Tahoma"/>
            <family val="0"/>
          </rPr>
          <t>milusbo:</t>
        </r>
        <r>
          <rPr>
            <sz val="8"/>
            <rFont val="Tahoma"/>
            <family val="0"/>
          </rPr>
          <t xml:space="preserve">
UIC source; 1990, not comparable</t>
        </r>
      </text>
    </comment>
    <comment ref="A42" authorId="0">
      <text>
        <r>
          <rPr>
            <b/>
            <sz val="8"/>
            <rFont val="Tahoma"/>
            <family val="0"/>
          </rPr>
          <t>milusbo:</t>
        </r>
        <r>
          <rPr>
            <sz val="8"/>
            <rFont val="Tahoma"/>
            <family val="0"/>
          </rPr>
          <t xml:space="preserve">
survey based on rail and tram companies?</t>
        </r>
      </text>
    </comment>
    <comment ref="A46" authorId="1">
      <text>
        <r>
          <rPr>
            <sz val="8"/>
            <rFont val="Tahoma"/>
            <family val="2"/>
          </rPr>
          <t>Ricardo Fernandez Excludes MT, CY, LV, LT and EE (accounting for 0.3% of EU25's GDP)</t>
        </r>
        <r>
          <rPr>
            <sz val="8"/>
            <rFont val="Tahoma"/>
            <family val="0"/>
          </rPr>
          <t xml:space="preserve">
</t>
        </r>
      </text>
    </comment>
    <comment ref="A63" authorId="1">
      <text>
        <r>
          <rPr>
            <sz val="8"/>
            <rFont val="Tahoma"/>
            <family val="2"/>
          </rPr>
          <t>Ricardo Fernandez Excludes MT, CY, LV, LT and EE (accounting for 0.3% of EU25's GDP)</t>
        </r>
        <r>
          <rPr>
            <sz val="8"/>
            <rFont val="Tahoma"/>
            <family val="0"/>
          </rPr>
          <t xml:space="preserve">
</t>
        </r>
      </text>
    </comment>
    <comment ref="A50" authorId="1">
      <text>
        <r>
          <rPr>
            <sz val="8"/>
            <rFont val="Tahoma"/>
            <family val="2"/>
          </rPr>
          <t xml:space="preserve">Excludes GDP for the 5 countries where passenger demand in missing
</t>
        </r>
      </text>
    </comment>
  </commentList>
</comments>
</file>

<file path=xl/comments6.xml><?xml version="1.0" encoding="utf-8"?>
<comments xmlns="http://schemas.openxmlformats.org/spreadsheetml/2006/main">
  <authors>
    <author>milusbo</author>
    <author>Ricardo Fernandez Bayon</author>
  </authors>
  <commentList>
    <comment ref="A13" authorId="0">
      <text>
        <r>
          <rPr>
            <b/>
            <sz val="8"/>
            <rFont val="Tahoma"/>
            <family val="0"/>
          </rPr>
          <t>milusbo:</t>
        </r>
        <r>
          <rPr>
            <sz val="8"/>
            <rFont val="Tahoma"/>
            <family val="0"/>
          </rPr>
          <t xml:space="preserve">
the figures are from their National travel survey</t>
        </r>
      </text>
    </comment>
    <comment ref="I42" authorId="0">
      <text>
        <r>
          <rPr>
            <b/>
            <sz val="8"/>
            <rFont val="Tahoma"/>
            <family val="0"/>
          </rPr>
          <t>milusbo:</t>
        </r>
        <r>
          <rPr>
            <sz val="8"/>
            <rFont val="Tahoma"/>
            <family val="0"/>
          </rPr>
          <t xml:space="preserve">
different figures are available in the different tables?</t>
        </r>
      </text>
    </comment>
    <comment ref="A42" authorId="0">
      <text>
        <r>
          <rPr>
            <b/>
            <sz val="8"/>
            <rFont val="Tahoma"/>
            <family val="0"/>
          </rPr>
          <t>milusbo:</t>
        </r>
        <r>
          <rPr>
            <sz val="8"/>
            <rFont val="Tahoma"/>
            <family val="0"/>
          </rPr>
          <t xml:space="preserve">
survey based on rail and tram companies?</t>
        </r>
      </text>
    </comment>
    <comment ref="O5" authorId="0">
      <text>
        <r>
          <rPr>
            <b/>
            <sz val="8"/>
            <rFont val="Tahoma"/>
            <family val="0"/>
          </rPr>
          <t>milusbo:</t>
        </r>
        <r>
          <rPr>
            <sz val="8"/>
            <rFont val="Tahoma"/>
            <family val="0"/>
          </rPr>
          <t xml:space="preserve">
no metro included in 2002-03: for 2002 - 9; for 2003: 67 mio pkm</t>
        </r>
      </text>
    </comment>
    <comment ref="E6" authorId="0">
      <text>
        <r>
          <rPr>
            <b/>
            <sz val="8"/>
            <rFont val="Tahoma"/>
            <family val="0"/>
          </rPr>
          <t>milusbo:</t>
        </r>
        <r>
          <rPr>
            <sz val="8"/>
            <rFont val="Tahoma"/>
            <family val="0"/>
          </rPr>
          <t xml:space="preserve">
revised by DE for SI 2004/05
</t>
        </r>
      </text>
    </comment>
    <comment ref="M7" authorId="0">
      <text>
        <r>
          <rPr>
            <b/>
            <sz val="8"/>
            <rFont val="Tahoma"/>
            <family val="0"/>
          </rPr>
          <t>milusbo:</t>
        </r>
        <r>
          <rPr>
            <sz val="8"/>
            <rFont val="Tahoma"/>
            <family val="0"/>
          </rPr>
          <t xml:space="preserve">
revised!!! CQ</t>
        </r>
      </text>
    </comment>
    <comment ref="N9" authorId="0">
      <text>
        <r>
          <rPr>
            <b/>
            <sz val="8"/>
            <rFont val="Tahoma"/>
            <family val="0"/>
          </rPr>
          <t>milusbo:</t>
        </r>
        <r>
          <rPr>
            <sz val="8"/>
            <rFont val="Tahoma"/>
            <family val="0"/>
          </rPr>
          <t xml:space="preserve">
CQ update</t>
        </r>
      </text>
    </comment>
    <comment ref="O9" authorId="0">
      <text>
        <r>
          <rPr>
            <b/>
            <sz val="8"/>
            <rFont val="Tahoma"/>
            <family val="0"/>
          </rPr>
          <t>milusbo:</t>
        </r>
        <r>
          <rPr>
            <sz val="8"/>
            <rFont val="Tahoma"/>
            <family val="0"/>
          </rPr>
          <t xml:space="preserve">
uic</t>
        </r>
      </text>
    </comment>
    <comment ref="O12" authorId="0">
      <text>
        <r>
          <rPr>
            <b/>
            <sz val="8"/>
            <rFont val="Tahoma"/>
            <family val="0"/>
          </rPr>
          <t>milusbo:</t>
        </r>
        <r>
          <rPr>
            <sz val="8"/>
            <rFont val="Tahoma"/>
            <family val="0"/>
          </rPr>
          <t xml:space="preserve">
uic, 268 for 2002</t>
        </r>
      </text>
    </comment>
    <comment ref="O13" authorId="0">
      <text>
        <r>
          <rPr>
            <b/>
            <sz val="8"/>
            <rFont val="Tahoma"/>
            <family val="0"/>
          </rPr>
          <t>milusbo:</t>
        </r>
        <r>
          <rPr>
            <sz val="8"/>
            <rFont val="Tahoma"/>
            <family val="0"/>
          </rPr>
          <t xml:space="preserve">
DG TREN</t>
        </r>
      </text>
    </comment>
    <comment ref="O16" authorId="0">
      <text>
        <r>
          <rPr>
            <b/>
            <sz val="8"/>
            <rFont val="Tahoma"/>
            <family val="0"/>
          </rPr>
          <t>milusbo:</t>
        </r>
        <r>
          <rPr>
            <sz val="8"/>
            <rFont val="Tahoma"/>
            <family val="0"/>
          </rPr>
          <t xml:space="preserve">
uic</t>
        </r>
      </text>
    </comment>
    <comment ref="O17" authorId="0">
      <text>
        <r>
          <rPr>
            <b/>
            <sz val="8"/>
            <rFont val="Tahoma"/>
            <family val="0"/>
          </rPr>
          <t>milusbo:</t>
        </r>
        <r>
          <rPr>
            <sz val="8"/>
            <rFont val="Tahoma"/>
            <family val="0"/>
          </rPr>
          <t xml:space="preserve">
dgTREN</t>
        </r>
      </text>
    </comment>
    <comment ref="N18" authorId="0">
      <text>
        <r>
          <rPr>
            <b/>
            <sz val="8"/>
            <rFont val="Tahoma"/>
            <family val="0"/>
          </rPr>
          <t>milusbo:</t>
        </r>
        <r>
          <rPr>
            <sz val="8"/>
            <rFont val="Tahoma"/>
            <family val="0"/>
          </rPr>
          <t xml:space="preserve">
39728 in CQ</t>
        </r>
      </text>
    </comment>
    <comment ref="O18" authorId="0">
      <text>
        <r>
          <rPr>
            <b/>
            <sz val="8"/>
            <rFont val="Tahoma"/>
            <family val="0"/>
          </rPr>
          <t>milusbo:</t>
        </r>
        <r>
          <rPr>
            <sz val="8"/>
            <rFont val="Tahoma"/>
            <family val="0"/>
          </rPr>
          <t xml:space="preserve">
dg tren</t>
        </r>
      </text>
    </comment>
    <comment ref="O24" authorId="0">
      <text>
        <r>
          <rPr>
            <b/>
            <sz val="8"/>
            <rFont val="Tahoma"/>
            <family val="0"/>
          </rPr>
          <t>milusbo:</t>
        </r>
        <r>
          <rPr>
            <sz val="8"/>
            <rFont val="Tahoma"/>
            <family val="0"/>
          </rPr>
          <t xml:space="preserve">
uic, 2002?</t>
        </r>
      </text>
    </comment>
    <comment ref="O26" authorId="0">
      <text>
        <r>
          <rPr>
            <b/>
            <sz val="8"/>
            <rFont val="Tahoma"/>
            <family val="0"/>
          </rPr>
          <t>milusbo:</t>
        </r>
        <r>
          <rPr>
            <sz val="8"/>
            <rFont val="Tahoma"/>
            <family val="0"/>
          </rPr>
          <t xml:space="preserve">
ESTIMATION BASED ON HU DATA, WEB</t>
        </r>
      </text>
    </comment>
    <comment ref="O7" authorId="0">
      <text>
        <r>
          <rPr>
            <b/>
            <sz val="8"/>
            <rFont val="Tahoma"/>
            <family val="0"/>
          </rPr>
          <t>milusbo:</t>
        </r>
        <r>
          <rPr>
            <sz val="8"/>
            <rFont val="Tahoma"/>
            <family val="0"/>
          </rPr>
          <t xml:space="preserve">
UIC synopsis</t>
        </r>
      </text>
    </comment>
    <comment ref="A40" authorId="0">
      <text>
        <r>
          <rPr>
            <b/>
            <sz val="8"/>
            <rFont val="Tahoma"/>
            <family val="0"/>
          </rPr>
          <t>milusbo:</t>
        </r>
        <r>
          <rPr>
            <sz val="8"/>
            <rFont val="Tahoma"/>
            <family val="0"/>
          </rPr>
          <t xml:space="preserve">
UIC source; 1990, not comparable</t>
        </r>
      </text>
    </comment>
    <comment ref="A63" authorId="1">
      <text>
        <r>
          <rPr>
            <sz val="8"/>
            <rFont val="Tahoma"/>
            <family val="2"/>
          </rPr>
          <t>Ricardo Fernandez Excludes MT, CY, LV, LT and EE (accounting for 0.3% of EU25's GDP)</t>
        </r>
        <r>
          <rPr>
            <sz val="8"/>
            <rFont val="Tahoma"/>
            <family val="0"/>
          </rPr>
          <t xml:space="preserve">
</t>
        </r>
      </text>
    </comment>
  </commentList>
</comments>
</file>

<file path=xl/comments7.xml><?xml version="1.0" encoding="utf-8"?>
<comments xmlns="http://schemas.openxmlformats.org/spreadsheetml/2006/main">
  <authors>
    <author>milusbo</author>
    <author>Ricardo Fernandez Bayon</author>
  </authors>
  <commentList>
    <comment ref="A10" authorId="0">
      <text>
        <r>
          <rPr>
            <b/>
            <sz val="8"/>
            <rFont val="Tahoma"/>
            <family val="0"/>
          </rPr>
          <t>milusbo:</t>
        </r>
        <r>
          <rPr>
            <sz val="8"/>
            <rFont val="Tahoma"/>
            <family val="0"/>
          </rPr>
          <t xml:space="preserve">
IRL wanted all to be shown as estimations!
</t>
        </r>
      </text>
    </comment>
    <comment ref="B18" authorId="0">
      <text>
        <r>
          <rPr>
            <b/>
            <sz val="8"/>
            <rFont val="Tahoma"/>
            <family val="0"/>
          </rPr>
          <t>milusbo:</t>
        </r>
        <r>
          <rPr>
            <sz val="8"/>
            <rFont val="Tahoma"/>
            <family val="0"/>
          </rPr>
          <t xml:space="preserve">
DG TREN for 1990</t>
        </r>
      </text>
    </comment>
    <comment ref="O28" authorId="0">
      <text>
        <r>
          <rPr>
            <b/>
            <sz val="8"/>
            <rFont val="Tahoma"/>
            <family val="0"/>
          </rPr>
          <t>milusbo:</t>
        </r>
        <r>
          <rPr>
            <sz val="8"/>
            <rFont val="Tahoma"/>
            <family val="0"/>
          </rPr>
          <t xml:space="preserve">
MSI</t>
        </r>
      </text>
    </comment>
    <comment ref="O24" authorId="0">
      <text>
        <r>
          <rPr>
            <b/>
            <sz val="8"/>
            <rFont val="Tahoma"/>
            <family val="0"/>
          </rPr>
          <t>milusbo:</t>
        </r>
        <r>
          <rPr>
            <sz val="8"/>
            <rFont val="Tahoma"/>
            <family val="0"/>
          </rPr>
          <t xml:space="preserve">
CANSTAT</t>
        </r>
      </text>
    </comment>
    <comment ref="O25" authorId="0">
      <text>
        <r>
          <rPr>
            <b/>
            <sz val="8"/>
            <rFont val="Tahoma"/>
            <family val="0"/>
          </rPr>
          <t>milusbo:</t>
        </r>
        <r>
          <rPr>
            <sz val="8"/>
            <rFont val="Tahoma"/>
            <family val="0"/>
          </rPr>
          <t xml:space="preserve">
CANSTAT</t>
        </r>
      </text>
    </comment>
    <comment ref="O27" authorId="0">
      <text>
        <r>
          <rPr>
            <b/>
            <sz val="8"/>
            <rFont val="Tahoma"/>
            <family val="0"/>
          </rPr>
          <t>milusbo:</t>
        </r>
        <r>
          <rPr>
            <sz val="8"/>
            <rFont val="Tahoma"/>
            <family val="0"/>
          </rPr>
          <t xml:space="preserve">
CANSTAT</t>
        </r>
      </text>
    </comment>
    <comment ref="O38" authorId="0">
      <text>
        <r>
          <rPr>
            <b/>
            <sz val="8"/>
            <rFont val="Tahoma"/>
            <family val="0"/>
          </rPr>
          <t>milusbo:</t>
        </r>
        <r>
          <rPr>
            <sz val="8"/>
            <rFont val="Tahoma"/>
            <family val="0"/>
          </rPr>
          <t xml:space="preserve">
CANSTAT</t>
        </r>
      </text>
    </comment>
    <comment ref="A63" authorId="1">
      <text>
        <r>
          <rPr>
            <sz val="8"/>
            <rFont val="Tahoma"/>
            <family val="2"/>
          </rPr>
          <t>Ricardo Fernandez Excludes MT, CY, LV, LT and EE (accounting for 0.3% of EU25's GDP)</t>
        </r>
        <r>
          <rPr>
            <sz val="8"/>
            <rFont val="Tahoma"/>
            <family val="0"/>
          </rPr>
          <t xml:space="preserve">
</t>
        </r>
      </text>
    </comment>
  </commentList>
</comments>
</file>

<file path=xl/comments8.xml><?xml version="1.0" encoding="utf-8"?>
<comments xmlns="http://schemas.openxmlformats.org/spreadsheetml/2006/main">
  <authors>
    <author>milusbo</author>
    <author>Ricardo Fernandez Bayon</author>
  </authors>
  <commentList>
    <comment ref="G42" authorId="0">
      <text>
        <r>
          <rPr>
            <b/>
            <sz val="8"/>
            <rFont val="Tahoma"/>
            <family val="0"/>
          </rPr>
          <t>milusbo:</t>
        </r>
        <r>
          <rPr>
            <sz val="8"/>
            <rFont val="Tahoma"/>
            <family val="0"/>
          </rPr>
          <t xml:space="preserve">
different figures are available in the different tables?</t>
        </r>
      </text>
    </comment>
    <comment ref="L11" authorId="0">
      <text>
        <r>
          <rPr>
            <b/>
            <sz val="8"/>
            <rFont val="Tahoma"/>
            <family val="0"/>
          </rPr>
          <t>milusbo:</t>
        </r>
        <r>
          <rPr>
            <sz val="8"/>
            <rFont val="Tahoma"/>
            <family val="0"/>
          </rPr>
          <t xml:space="preserve">
break shown by DG</t>
        </r>
      </text>
    </comment>
    <comment ref="O6" authorId="0">
      <text>
        <r>
          <rPr>
            <b/>
            <sz val="8"/>
            <rFont val="Tahoma"/>
            <family val="0"/>
          </rPr>
          <t>milusbo:</t>
        </r>
        <r>
          <rPr>
            <sz val="8"/>
            <rFont val="Tahoma"/>
            <family val="0"/>
          </rPr>
          <t xml:space="preserve">
1994-2003 revised by DE. Break in 1994</t>
        </r>
      </text>
    </comment>
    <comment ref="A63" authorId="1">
      <text>
        <r>
          <rPr>
            <sz val="8"/>
            <rFont val="Tahoma"/>
            <family val="2"/>
          </rPr>
          <t>Ricardo Fernandez Excludes MT, CY, LV, LT and EE (accounting for 0.3% of EU25's GDP)</t>
        </r>
        <r>
          <rPr>
            <sz val="8"/>
            <rFont val="Tahoma"/>
            <family val="0"/>
          </rPr>
          <t xml:space="preserve">
</t>
        </r>
      </text>
    </comment>
  </commentList>
</comments>
</file>

<file path=xl/comments9.xml><?xml version="1.0" encoding="utf-8"?>
<comments xmlns="http://schemas.openxmlformats.org/spreadsheetml/2006/main">
  <authors>
    <author>milusbo</author>
  </authors>
  <commentList>
    <comment ref="H8" authorId="0">
      <text>
        <r>
          <rPr>
            <b/>
            <sz val="8"/>
            <rFont val="Tahoma"/>
            <family val="0"/>
          </rPr>
          <t>milusbo:</t>
        </r>
        <r>
          <rPr>
            <sz val="8"/>
            <rFont val="Tahoma"/>
            <family val="2"/>
          </rPr>
          <t xml:space="preserve">  1996-1998 </t>
        </r>
        <r>
          <rPr>
            <sz val="8"/>
            <rFont val="Tahoma"/>
            <family val="0"/>
          </rPr>
          <t>to show as estimations nevertheless the country stated data as final</t>
        </r>
      </text>
    </comment>
    <comment ref="G29" authorId="0">
      <text>
        <r>
          <rPr>
            <b/>
            <sz val="8"/>
            <rFont val="Tahoma"/>
            <family val="0"/>
          </rPr>
          <t>milusbo: Malta</t>
        </r>
        <r>
          <rPr>
            <sz val="8"/>
            <rFont val="Tahoma"/>
            <family val="0"/>
          </rPr>
          <t xml:space="preserve">
DG TREN estimations?</t>
        </r>
      </text>
    </comment>
    <comment ref="F14" authorId="0">
      <text>
        <r>
          <rPr>
            <b/>
            <sz val="8"/>
            <rFont val="Tahoma"/>
            <family val="0"/>
          </rPr>
          <t>milusbo: source for 90-94, DG TREN.</t>
        </r>
        <r>
          <rPr>
            <sz val="8"/>
            <rFont val="Tahoma"/>
            <family val="0"/>
          </rPr>
          <t xml:space="preserve">
break in the series /no information on cross-trade etc?; 1990-1994, shown as estimations</t>
        </r>
      </text>
    </comment>
    <comment ref="E32" authorId="0">
      <text>
        <r>
          <rPr>
            <b/>
            <sz val="8"/>
            <rFont val="Tahoma"/>
            <family val="0"/>
          </rPr>
          <t>1993-1994 - break in the series?</t>
        </r>
      </text>
    </comment>
    <comment ref="K37" authorId="0">
      <text>
        <r>
          <rPr>
            <b/>
            <sz val="8"/>
            <rFont val="Tahoma"/>
            <family val="0"/>
          </rPr>
          <t>milusbo:</t>
        </r>
        <r>
          <rPr>
            <sz val="8"/>
            <rFont val="Tahoma"/>
            <family val="0"/>
          </rPr>
          <t xml:space="preserve">
break in the series. Since 2000, according regulation</t>
        </r>
      </text>
    </comment>
    <comment ref="E38" authorId="0">
      <text>
        <r>
          <rPr>
            <b/>
            <sz val="8"/>
            <rFont val="Tahoma"/>
            <family val="0"/>
          </rPr>
          <t>milusbo:</t>
        </r>
        <r>
          <rPr>
            <sz val="8"/>
            <rFont val="Tahoma"/>
            <family val="0"/>
          </rPr>
          <t xml:space="preserve">
estimation - national traffic? - CEC book</t>
        </r>
      </text>
    </comment>
    <comment ref="M41" authorId="0">
      <text>
        <r>
          <rPr>
            <b/>
            <sz val="8"/>
            <rFont val="Tahoma"/>
            <family val="0"/>
          </rPr>
          <t>milusbo:</t>
        </r>
        <r>
          <rPr>
            <sz val="8"/>
            <rFont val="Tahoma"/>
            <family val="0"/>
          </rPr>
          <t xml:space="preserve">
preliminary</t>
        </r>
      </text>
    </comment>
    <comment ref="O26" authorId="0">
      <text>
        <r>
          <rPr>
            <b/>
            <sz val="8"/>
            <rFont val="Tahoma"/>
            <family val="0"/>
          </rPr>
          <t>milusbo:</t>
        </r>
        <r>
          <rPr>
            <sz val="8"/>
            <rFont val="Tahoma"/>
            <family val="0"/>
          </rPr>
          <t xml:space="preserve">
preliminary? Canstat</t>
        </r>
      </text>
    </comment>
    <comment ref="F11" authorId="0">
      <text>
        <r>
          <rPr>
            <b/>
            <sz val="8"/>
            <rFont val="Tahoma"/>
            <family val="0"/>
          </rPr>
          <t>milusbo: 1994-</t>
        </r>
        <r>
          <rPr>
            <sz val="8"/>
            <rFont val="Tahoma"/>
            <family val="0"/>
          </rPr>
          <t xml:space="preserve">
different tables from NC are used for the calculation;
break in 1994?</t>
        </r>
      </text>
    </comment>
    <comment ref="I16" authorId="0">
      <text>
        <r>
          <rPr>
            <b/>
            <sz val="8"/>
            <rFont val="Tahoma"/>
            <family val="0"/>
          </rPr>
          <t>milusbo:</t>
        </r>
        <r>
          <rPr>
            <sz val="8"/>
            <rFont val="Tahoma"/>
            <family val="0"/>
          </rPr>
          <t xml:space="preserve">
Eurostat's estimates for cross-trade - SE and FI, 1997? (SIF)</t>
        </r>
      </text>
    </comment>
    <comment ref="J17" authorId="0">
      <text>
        <r>
          <rPr>
            <b/>
            <sz val="8"/>
            <rFont val="Tahoma"/>
            <family val="0"/>
          </rPr>
          <t>milusbo:</t>
        </r>
        <r>
          <rPr>
            <sz val="8"/>
            <rFont val="Tahoma"/>
            <family val="0"/>
          </rPr>
          <t xml:space="preserve">
due to cabotage coming from CQ 98-99</t>
        </r>
      </text>
    </comment>
    <comment ref="N35" authorId="0">
      <text>
        <r>
          <rPr>
            <b/>
            <sz val="8"/>
            <rFont val="Tahoma"/>
            <family val="0"/>
          </rPr>
          <t>milusbo:</t>
        </r>
        <r>
          <rPr>
            <sz val="8"/>
            <rFont val="Tahoma"/>
            <family val="0"/>
          </rPr>
          <t xml:space="preserve">
by IS</t>
        </r>
      </text>
    </comment>
    <comment ref="O30" authorId="0">
      <text>
        <r>
          <rPr>
            <b/>
            <sz val="8"/>
            <rFont val="Tahoma"/>
            <family val="0"/>
          </rPr>
          <t>milusbo:</t>
        </r>
        <r>
          <rPr>
            <sz val="8"/>
            <rFont val="Tahoma"/>
            <family val="0"/>
          </rPr>
          <t xml:space="preserve">
as preliminary? -sent by PL</t>
        </r>
      </text>
    </comment>
    <comment ref="O15" authorId="0">
      <text>
        <r>
          <rPr>
            <b/>
            <sz val="8"/>
            <rFont val="Tahoma"/>
            <family val="0"/>
          </rPr>
          <t>milusbo:</t>
        </r>
        <r>
          <rPr>
            <sz val="8"/>
            <rFont val="Tahoma"/>
            <family val="0"/>
          </rPr>
          <t xml:space="preserve">
email</t>
        </r>
      </text>
    </comment>
    <comment ref="N15" authorId="0">
      <text>
        <r>
          <rPr>
            <b/>
            <sz val="8"/>
            <rFont val="Tahoma"/>
            <family val="0"/>
          </rPr>
          <t>milusbo:</t>
        </r>
        <r>
          <rPr>
            <sz val="8"/>
            <rFont val="Tahoma"/>
            <family val="0"/>
          </rPr>
          <t xml:space="preserve">
New Cronos</t>
        </r>
      </text>
    </comment>
    <comment ref="N25" authorId="0">
      <text>
        <r>
          <rPr>
            <b/>
            <sz val="8"/>
            <rFont val="Tahoma"/>
            <family val="0"/>
          </rPr>
          <t>milusbo:</t>
        </r>
        <r>
          <rPr>
            <sz val="8"/>
            <rFont val="Tahoma"/>
            <family val="0"/>
          </rPr>
          <t xml:space="preserve">
CANSTAT</t>
        </r>
      </text>
    </comment>
    <comment ref="N23" authorId="0">
      <text>
        <r>
          <rPr>
            <b/>
            <sz val="8"/>
            <rFont val="Tahoma"/>
            <family val="0"/>
          </rPr>
          <t>milusbo:</t>
        </r>
        <r>
          <rPr>
            <sz val="8"/>
            <rFont val="Tahoma"/>
            <family val="0"/>
          </rPr>
          <t xml:space="preserve">
New Cronos</t>
        </r>
      </text>
    </comment>
    <comment ref="N27" authorId="0">
      <text>
        <r>
          <rPr>
            <b/>
            <sz val="8"/>
            <rFont val="Tahoma"/>
            <family val="0"/>
          </rPr>
          <t>milusbo:</t>
        </r>
        <r>
          <rPr>
            <sz val="8"/>
            <rFont val="Tahoma"/>
            <family val="0"/>
          </rPr>
          <t xml:space="preserve">
NC</t>
        </r>
      </text>
    </comment>
    <comment ref="N28" authorId="0">
      <text>
        <r>
          <rPr>
            <b/>
            <sz val="8"/>
            <rFont val="Tahoma"/>
            <family val="0"/>
          </rPr>
          <t>milusbo:</t>
        </r>
        <r>
          <rPr>
            <sz val="8"/>
            <rFont val="Tahoma"/>
            <family val="0"/>
          </rPr>
          <t xml:space="preserve">
CAnstat</t>
        </r>
      </text>
    </comment>
    <comment ref="O31" authorId="0">
      <text>
        <r>
          <rPr>
            <b/>
            <sz val="8"/>
            <rFont val="Tahoma"/>
            <family val="0"/>
          </rPr>
          <t>milusbo:</t>
        </r>
        <r>
          <rPr>
            <sz val="8"/>
            <rFont val="Tahoma"/>
            <family val="0"/>
          </rPr>
          <t xml:space="preserve">
Canstat</t>
        </r>
      </text>
    </comment>
    <comment ref="L32" authorId="0">
      <text>
        <r>
          <rPr>
            <b/>
            <sz val="8"/>
            <rFont val="Tahoma"/>
            <family val="0"/>
          </rPr>
          <t>milusbo:</t>
        </r>
        <r>
          <rPr>
            <sz val="8"/>
            <rFont val="Tahoma"/>
            <family val="0"/>
          </rPr>
          <t xml:space="preserve">
revised by Sk</t>
        </r>
      </text>
    </comment>
    <comment ref="O39" authorId="0">
      <text>
        <r>
          <rPr>
            <b/>
            <sz val="8"/>
            <rFont val="Tahoma"/>
            <family val="0"/>
          </rPr>
          <t>milusbo:</t>
        </r>
        <r>
          <rPr>
            <sz val="8"/>
            <rFont val="Tahoma"/>
            <family val="0"/>
          </rPr>
          <t xml:space="preserve">
ECMT</t>
        </r>
      </text>
    </comment>
    <comment ref="O37" authorId="0">
      <text>
        <r>
          <rPr>
            <b/>
            <sz val="8"/>
            <rFont val="Tahoma"/>
            <family val="0"/>
          </rPr>
          <t>milusbo:</t>
        </r>
        <r>
          <rPr>
            <sz val="8"/>
            <rFont val="Tahoma"/>
            <family val="0"/>
          </rPr>
          <t xml:space="preserve">
NSI web</t>
        </r>
      </text>
    </comment>
    <comment ref="O38" authorId="0">
      <text>
        <r>
          <rPr>
            <b/>
            <sz val="8"/>
            <rFont val="Tahoma"/>
            <family val="0"/>
          </rPr>
          <t>milusbo:</t>
        </r>
        <r>
          <rPr>
            <sz val="8"/>
            <rFont val="Tahoma"/>
            <family val="0"/>
          </rPr>
          <t xml:space="preserve">
Canstat</t>
        </r>
      </text>
    </comment>
    <comment ref="L40" authorId="0">
      <text>
        <r>
          <rPr>
            <b/>
            <sz val="8"/>
            <rFont val="Tahoma"/>
            <family val="0"/>
          </rPr>
          <t>milusbo:</t>
        </r>
        <r>
          <rPr>
            <sz val="8"/>
            <rFont val="Tahoma"/>
            <family val="0"/>
          </rPr>
          <t xml:space="preserve">
break in series! Not to be used the figures?
2856 mio tkm</t>
        </r>
      </text>
    </comment>
    <comment ref="O36" authorId="0">
      <text>
        <r>
          <rPr>
            <b/>
            <sz val="8"/>
            <rFont val="Tahoma"/>
            <family val="0"/>
          </rPr>
          <t>milusbo:</t>
        </r>
        <r>
          <rPr>
            <sz val="8"/>
            <rFont val="Tahoma"/>
            <family val="0"/>
          </rPr>
          <t xml:space="preserve">
PERT</t>
        </r>
      </text>
    </comment>
    <comment ref="O35" authorId="0">
      <text>
        <r>
          <rPr>
            <b/>
            <sz val="8"/>
            <rFont val="Tahoma"/>
            <family val="0"/>
          </rPr>
          <t>milusbo:</t>
        </r>
        <r>
          <rPr>
            <sz val="8"/>
            <rFont val="Tahoma"/>
            <family val="0"/>
          </rPr>
          <t xml:space="preserve">
email IS</t>
        </r>
      </text>
    </comment>
    <comment ref="O40" authorId="0">
      <text>
        <r>
          <rPr>
            <b/>
            <sz val="8"/>
            <rFont val="Tahoma"/>
            <family val="0"/>
          </rPr>
          <t>milusbo:</t>
        </r>
        <r>
          <rPr>
            <sz val="8"/>
            <rFont val="Tahoma"/>
            <family val="0"/>
          </rPr>
          <t xml:space="preserve">
ECMT sources</t>
        </r>
      </text>
    </comment>
    <comment ref="K40" authorId="0">
      <text>
        <r>
          <rPr>
            <b/>
            <sz val="8"/>
            <rFont val="Tahoma"/>
            <family val="0"/>
          </rPr>
          <t>milusbo:</t>
        </r>
        <r>
          <rPr>
            <sz val="8"/>
            <rFont val="Tahoma"/>
            <family val="0"/>
          </rPr>
          <t xml:space="preserve">
2424 mio tkm - break in 2001</t>
        </r>
      </text>
    </comment>
  </commentList>
</comments>
</file>

<file path=xl/sharedStrings.xml><?xml version="1.0" encoding="utf-8"?>
<sst xmlns="http://schemas.openxmlformats.org/spreadsheetml/2006/main" count="1433" uniqueCount="191">
  <si>
    <t>Total inland freight transport</t>
  </si>
  <si>
    <t>BE</t>
  </si>
  <si>
    <t>DK</t>
  </si>
  <si>
    <t>DE</t>
  </si>
  <si>
    <t>GR</t>
  </si>
  <si>
    <t>ES</t>
  </si>
  <si>
    <t>FR</t>
  </si>
  <si>
    <t>IE</t>
  </si>
  <si>
    <t>IT</t>
  </si>
  <si>
    <t>LU</t>
  </si>
  <si>
    <t>NL</t>
  </si>
  <si>
    <t>AT</t>
  </si>
  <si>
    <t>PT</t>
  </si>
  <si>
    <t>FI</t>
  </si>
  <si>
    <t>SE</t>
  </si>
  <si>
    <t>UK</t>
  </si>
  <si>
    <t>eu15 European Union (15 countries)</t>
  </si>
  <si>
    <t>eurozone Euro-zone (EUR-11 up to 31.12.2000 / EUR-12 from 1.1.2001)</t>
  </si>
  <si>
    <t>eurozone12 Euro-zone (EUR-11 plus GR up to 31.12.2000 / EUR-12 from 1.1.2001)</t>
  </si>
  <si>
    <t>eurozone11 Euro-zone (EUR-11 : BE, DE, ES, FR, IE, IT, LU, NL, AT, PT, FI)</t>
  </si>
  <si>
    <t>CY</t>
  </si>
  <si>
    <t>CZ</t>
  </si>
  <si>
    <t>EE</t>
  </si>
  <si>
    <t>HU</t>
  </si>
  <si>
    <t>LV</t>
  </si>
  <si>
    <t>LT</t>
  </si>
  <si>
    <t>MT</t>
  </si>
  <si>
    <t>PL</t>
  </si>
  <si>
    <t>SI</t>
  </si>
  <si>
    <t>SK</t>
  </si>
  <si>
    <t>NMS</t>
  </si>
  <si>
    <t>EU 25</t>
  </si>
  <si>
    <t>IS</t>
  </si>
  <si>
    <t>NO</t>
  </si>
  <si>
    <t>BG</t>
  </si>
  <si>
    <t>RO</t>
  </si>
  <si>
    <t>TR</t>
  </si>
  <si>
    <t>HR</t>
  </si>
  <si>
    <t>US</t>
  </si>
  <si>
    <t>Japan</t>
  </si>
  <si>
    <t>:</t>
  </si>
  <si>
    <t>Total inland passenger transport</t>
  </si>
  <si>
    <t>1000 mio pkm</t>
  </si>
  <si>
    <t>Copyright © Eurostat. All Rights Reserved.</t>
  </si>
  <si>
    <t>table</t>
  </si>
  <si>
    <t>a_gdp_k</t>
  </si>
  <si>
    <t>GDP and main components - Constant prices</t>
  </si>
  <si>
    <t>unit</t>
  </si>
  <si>
    <t>mio_eur_kp95 Millions of euro (at 1995 prices and exchange rates)</t>
  </si>
  <si>
    <t>indic</t>
  </si>
  <si>
    <t>b1gm Gross domestic product at market prices</t>
  </si>
  <si>
    <t>time</t>
  </si>
  <si>
    <t xml:space="preserve">1990a00 </t>
  </si>
  <si>
    <t xml:space="preserve">1991a00 </t>
  </si>
  <si>
    <t xml:space="preserve">1992a00 </t>
  </si>
  <si>
    <t xml:space="preserve">1993a00 </t>
  </si>
  <si>
    <t xml:space="preserve">1994a00 </t>
  </si>
  <si>
    <t xml:space="preserve">1995a00 </t>
  </si>
  <si>
    <t xml:space="preserve">1996a00 </t>
  </si>
  <si>
    <t xml:space="preserve">1997a00 </t>
  </si>
  <si>
    <t xml:space="preserve">1998a00 </t>
  </si>
  <si>
    <t xml:space="preserve">1999a00 </t>
  </si>
  <si>
    <t xml:space="preserve">2000a00 </t>
  </si>
  <si>
    <t xml:space="preserve">2001a00 </t>
  </si>
  <si>
    <t xml:space="preserve">2002a00 </t>
  </si>
  <si>
    <t>2003a00</t>
  </si>
  <si>
    <t>be Belgium</t>
  </si>
  <si>
    <t>dk Denmark</t>
  </si>
  <si>
    <t>de Germany (including ex-GDR from 1991)</t>
  </si>
  <si>
    <t>gr Greece</t>
  </si>
  <si>
    <t>es Spain</t>
  </si>
  <si>
    <t>fr France</t>
  </si>
  <si>
    <t>ie Ireland</t>
  </si>
  <si>
    <t>it Italy</t>
  </si>
  <si>
    <t>lu Luxembourg</t>
  </si>
  <si>
    <t>nl Netherlands</t>
  </si>
  <si>
    <t>at Austria</t>
  </si>
  <si>
    <t>pt Portugal</t>
  </si>
  <si>
    <t>fi Finland</t>
  </si>
  <si>
    <t>se Sweden</t>
  </si>
  <si>
    <t>uk United Kingdom</t>
  </si>
  <si>
    <t>cy Cyprus</t>
  </si>
  <si>
    <t>cz Czech Republic</t>
  </si>
  <si>
    <t>ee Estonia</t>
  </si>
  <si>
    <t>hu Hungary</t>
  </si>
  <si>
    <t>lv Latvia</t>
  </si>
  <si>
    <t>lt Lithuania</t>
  </si>
  <si>
    <t>mt Malta</t>
  </si>
  <si>
    <t>pl Poland</t>
  </si>
  <si>
    <t>si Slovenia</t>
  </si>
  <si>
    <t>sk Slovak Republic</t>
  </si>
  <si>
    <t>EU25</t>
  </si>
  <si>
    <t>is Iceland</t>
  </si>
  <si>
    <t>no Norway</t>
  </si>
  <si>
    <t>bg Bulgaria</t>
  </si>
  <si>
    <t>ro Romania</t>
  </si>
  <si>
    <t>tr Turkey</t>
  </si>
  <si>
    <t>Croatia</t>
  </si>
  <si>
    <t>us United States</t>
  </si>
  <si>
    <t>jp Japan</t>
  </si>
  <si>
    <r>
      <t xml:space="preserve">release date : </t>
    </r>
    <r>
      <rPr>
        <b/>
        <sz val="10"/>
        <color indexed="10"/>
        <rFont val="Arial"/>
        <family val="0"/>
      </rPr>
      <t>Thu, 2 Dec 04 11:16:04</t>
    </r>
  </si>
  <si>
    <t>EU25 index 1995=100</t>
  </si>
  <si>
    <t>Decoupling</t>
  </si>
  <si>
    <t>EU25 excluding MT, CY, LV, LT and EE</t>
  </si>
  <si>
    <t>% covered</t>
  </si>
  <si>
    <t>Gross domestic product 1995 prices</t>
  </si>
  <si>
    <t>Title</t>
  </si>
  <si>
    <t>X-label</t>
  </si>
  <si>
    <t>Year</t>
  </si>
  <si>
    <t>Y-label</t>
  </si>
  <si>
    <t>Index; EU25 in 1995=100</t>
  </si>
  <si>
    <t>Note</t>
  </si>
  <si>
    <t>Source</t>
  </si>
  <si>
    <t>Passenger transport demand (pkm)</t>
  </si>
  <si>
    <t>Freight transport demand (tkm)</t>
  </si>
  <si>
    <t>EU25, 1995=100</t>
  </si>
  <si>
    <t xml:space="preserve">rail </t>
  </si>
  <si>
    <t>Notes:</t>
  </si>
  <si>
    <t>Transit transport is included for some countries. See additional notes.</t>
  </si>
  <si>
    <t xml:space="preserve"> DK: Break in 1993. Banestyrelsen (ex DSB) only, excluding S-tog (commuter trains) for the period up to 1992.</t>
  </si>
  <si>
    <t>DE: Excluding ex-GDR for 1990 (?)</t>
  </si>
  <si>
    <t>DE: Due to conseptual changes figures from 1990 till 1992 are not comparable with figures from 1993</t>
  </si>
  <si>
    <t>NL: data are based on the movements of the Dutch inhabitants on Dutch territory and therefore exclude movements in foreign vehicles (National Travel Survey) for 1990-2002. In 2003, break in the series.</t>
  </si>
  <si>
    <t>Bus &amp; coach</t>
  </si>
  <si>
    <t>DG TREN estimations?</t>
  </si>
  <si>
    <t>country estimations</t>
  </si>
  <si>
    <t>BE, EL, ES, IE, IT, LU, AT, PT, CY and MT</t>
  </si>
  <si>
    <t>countries estimations, based on their surveys in 1990,1995,2000</t>
  </si>
  <si>
    <t>country estimations?</t>
  </si>
  <si>
    <t>These indicators are based on the movements of the Dutch inhabitants on Dutch territory and therefore exclude movements in foreign vehicles</t>
  </si>
  <si>
    <t>Passenger cars and buses and coaches: Great Britain data</t>
  </si>
  <si>
    <t>Bus: Until 1999 data refer to survey of enterprises with 20 or more employees, in addition enterprises with less than 20 employees are estimated. Since 2000 change in the data collection, all enterprises are included.</t>
  </si>
  <si>
    <t>Buses and coaches: only transport enterprises enrolled in the Business register (TAXI AND URBAN TRANSPORT EXCLUDED)</t>
  </si>
  <si>
    <t>Bus and coach: Urban passenger transport is included; Transport by independent entrepreneurs and taxis are not included.</t>
  </si>
  <si>
    <t>Bus and coach: movements of vehicles registered in the reporting country, up to 1995 data refer  to the public sector;</t>
  </si>
  <si>
    <t>Buses and coaches: Only public sector vehicles on national territory and abroad</t>
  </si>
  <si>
    <t>Including international, excluding urban transport</t>
  </si>
  <si>
    <t>Bus and coaches: Trolleybuses are included since 1994</t>
  </si>
  <si>
    <t>Cars</t>
  </si>
  <si>
    <t>Notes</t>
  </si>
  <si>
    <t>EL, ES, IE, IT, LU, AT, PT</t>
  </si>
  <si>
    <t>DG TREN estimations</t>
  </si>
  <si>
    <t>2002 - country estimation</t>
  </si>
  <si>
    <t>CZ, LT</t>
  </si>
  <si>
    <t>estimation of ECMT?</t>
  </si>
  <si>
    <t>DE: Excluding ex-GDR in 1990?</t>
  </si>
  <si>
    <t>DE: break in series in 1994</t>
  </si>
  <si>
    <t>NL: These indicators are based on the movements of the Dutch inhabitants on Dutch territory and therefore exclude movements in foreign vehicles</t>
  </si>
  <si>
    <t>UK: Passenger cars and buses and coaches: Great Britain data</t>
  </si>
  <si>
    <t xml:space="preserve"> LT: cars: taxis are not included??</t>
  </si>
  <si>
    <t>ROAD Freight transport - Total (1000 mio tkm)</t>
  </si>
  <si>
    <t>UNRELIABLE SINCE 2000</t>
  </si>
  <si>
    <t>NOT TO BE PUBLISHED</t>
  </si>
  <si>
    <t>updated in 2004</t>
  </si>
  <si>
    <t>rail Freight transport - Total (1000 mio tkm)</t>
  </si>
  <si>
    <t>Data in the table have been updated within MSI. See MSI folder</t>
  </si>
  <si>
    <t>IWW Freight transport - Total (1000 mio tkm)</t>
  </si>
  <si>
    <t>Inland waterways operators data reported for: LT, PL, SK, RO. For HU, up to 1999, BG - up to 2000.</t>
  </si>
  <si>
    <t>Trend in passenger transport demand and GDP, 1995-2003</t>
  </si>
  <si>
    <t>Trend in freight transport demand and GDP, 1995-2003</t>
  </si>
  <si>
    <t>estimate</t>
  </si>
  <si>
    <t>EU25 index moving</t>
  </si>
  <si>
    <t>check</t>
  </si>
  <si>
    <t>3.3.2</t>
  </si>
  <si>
    <t>Performance by Mode for Passenger Transport :</t>
  </si>
  <si>
    <t>1000 mio passenger-kilometres</t>
  </si>
  <si>
    <t>Passenger Cars</t>
  </si>
  <si>
    <t>Bus &amp; Coach</t>
  </si>
  <si>
    <t>Railway</t>
  </si>
  <si>
    <t>Tram &amp; Metro</t>
  </si>
  <si>
    <t>Air</t>
  </si>
  <si>
    <t>Total</t>
  </si>
  <si>
    <t>1995-02</t>
  </si>
  <si>
    <t>1970-80</t>
  </si>
  <si>
    <t>1980-90</t>
  </si>
  <si>
    <t>1990-00</t>
  </si>
  <si>
    <t>EU15</t>
  </si>
  <si>
    <t>AIR</t>
  </si>
  <si>
    <r>
      <t xml:space="preserve">EU-15 </t>
    </r>
    <r>
      <rPr>
        <sz val="12"/>
        <rFont val="Arial"/>
        <family val="2"/>
      </rPr>
      <t>(5 modes)</t>
    </r>
  </si>
  <si>
    <r>
      <t xml:space="preserve">Average annual change </t>
    </r>
    <r>
      <rPr>
        <sz val="10"/>
        <rFont val="Arial"/>
        <family val="2"/>
      </rPr>
      <t>(% per year)</t>
    </r>
  </si>
  <si>
    <r>
      <t xml:space="preserve">Modal split </t>
    </r>
    <r>
      <rPr>
        <sz val="10"/>
        <rFont val="Arial"/>
        <family val="2"/>
      </rPr>
      <t>(%)</t>
    </r>
  </si>
  <si>
    <r>
      <t>Source :</t>
    </r>
    <r>
      <rPr>
        <sz val="8"/>
        <rFont val="Arial"/>
        <family val="2"/>
      </rPr>
      <t xml:space="preserve"> tables 3.3.7 to 3.3.12 </t>
    </r>
  </si>
  <si>
    <r>
      <t>Note:</t>
    </r>
    <r>
      <rPr>
        <sz val="8"/>
        <rFont val="Arial"/>
        <family val="2"/>
      </rPr>
      <t xml:space="preserve"> Air transport: domestic flights plus intra-EU15</t>
    </r>
  </si>
  <si>
    <t>Decoupling passenger demand from GDP growth (annual change)</t>
  </si>
  <si>
    <t>Decoupling freight demand from GDP growth (annual change)</t>
  </si>
  <si>
    <t>Data for cars, rail and bus/coach originate from Eurostat and are used in the calculations of the modal-split structural indicators. Data for air transport passenger demand come from the Directorate General for Transport and Energy, European Commission, through their annual publication "EU energy and transport in figures".</t>
  </si>
  <si>
    <t>Data for road, rail and inland waterways originate from Eurostat and are used in the calculations of the modal-split structural indicators.</t>
  </si>
  <si>
    <t>One chart for indicator (see below)</t>
  </si>
  <si>
    <t>Check</t>
  </si>
  <si>
    <r>
      <t xml:space="preserve">The unit to measure passenger transport demand is the passenger-kilometre (pkm), which represents one passenger travelling a distance of one kilometre. It is based on transport by passenger cars, buses and coaches, trains and air (EU15 only). The decoupling indicator is calculated as the ratio of passenger transport demand to GDP measured in 1995 market prices. The bars depict the intensity of transport demand in the current year in relation to the intensity in the previous year. An index above 100 results from transport demand outpacing GDP growth (i.e. </t>
    </r>
    <r>
      <rPr>
        <u val="single"/>
        <sz val="10"/>
        <color indexed="12"/>
        <rFont val="Arial"/>
        <family val="2"/>
      </rPr>
      <t>positive bar = no decoupling</t>
    </r>
    <r>
      <rPr>
        <sz val="10"/>
        <color indexed="12"/>
        <rFont val="Arial"/>
        <family val="2"/>
      </rPr>
      <t xml:space="preserve">) whereas an index below 100 is explained by transport demand growing less rapidly than GDP (i.e. </t>
    </r>
    <r>
      <rPr>
        <u val="single"/>
        <sz val="10"/>
        <color indexed="12"/>
        <rFont val="Arial"/>
        <family val="2"/>
      </rPr>
      <t>negative bar = decoupling</t>
    </r>
    <r>
      <rPr>
        <sz val="10"/>
        <color indexed="12"/>
        <rFont val="Arial"/>
        <family val="2"/>
      </rPr>
      <t>). The EU25 index for passenger transport demand does not include MT, CY, LV, LT and EE because of lack of a complete time series in these countries. Decoupling for passenger demand also excludes the GDP of these 5 countries, together representing about 0.3%-0.4% of EU25's GDP. Data for passenger transport demand is not yet available for 2003.</t>
    </r>
  </si>
  <si>
    <r>
      <t xml:space="preserve">The unit to measure freight transport demand is the tonne-kilometre (tkm), which represents the movement of one tonne over a distance of one kilometre. It includes transport by road, rail and inland waterways. The decoupling indicator is calculated as the ratio of freight transport demand to GDP measured in 1995 market prices. The bars depict the intensity of transport demand in the current year in relation to the intensity in the previous year. An index above 100 results from transport demand outpacing GDP growth (i.e. </t>
    </r>
    <r>
      <rPr>
        <u val="single"/>
        <sz val="10"/>
        <color indexed="12"/>
        <rFont val="Arial"/>
        <family val="2"/>
      </rPr>
      <t>positive bar = no decoupling</t>
    </r>
    <r>
      <rPr>
        <sz val="10"/>
        <color indexed="12"/>
        <rFont val="Arial"/>
        <family val="2"/>
      </rPr>
      <t xml:space="preserve">) whereas an index below 100 is explained by transport demand growing less rapidly than GDP (i.e. </t>
    </r>
    <r>
      <rPr>
        <u val="single"/>
        <sz val="10"/>
        <color indexed="12"/>
        <rFont val="Arial"/>
        <family val="2"/>
      </rPr>
      <t>negative bar = decoupling</t>
    </r>
    <r>
      <rPr>
        <sz val="10"/>
        <color indexed="12"/>
        <rFont val="Arial"/>
        <family val="2"/>
      </rPr>
      <t>).</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</si>
</sst>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лв&quot;_-;\-* #,##0\ &quot;лв&quot;_-;_-* &quot;-&quot;\ &quot;лв&quot;_-;_-@_-"/>
    <numFmt numFmtId="173" formatCode="_-* #,##0\ _л_в_-;\-* #,##0\ _л_в_-;_-* &quot;-&quot;\ _л_в_-;_-@_-"/>
    <numFmt numFmtId="174" formatCode="_-* #,##0.00\ &quot;лв&quot;_-;\-* #,##0.00\ &quot;лв&quot;_-;_-* &quot;-&quot;??\ &quot;лв&quot;_-;_-@_-"/>
    <numFmt numFmtId="175" formatCode="_-* #,##0.00\ _л_в_-;\-* #,##0.00\ _л_в_-;_-* &quot;-&quot;??\ _л_в_-;_-@_-"/>
    <numFmt numFmtId="176" formatCode="0.0"/>
    <numFmt numFmtId="177" formatCode="0.000"/>
    <numFmt numFmtId="178" formatCode="0.0000"/>
    <numFmt numFmtId="179" formatCode="#,##0_)"/>
    <numFmt numFmtId="180" formatCode="###0.00_)"/>
    <numFmt numFmtId="181" formatCode="0.0%"/>
    <numFmt numFmtId="182" formatCode="#,##0.0"/>
    <numFmt numFmtId="183" formatCode="#,##0.000"/>
    <numFmt numFmtId="184" formatCode="#\ ##0"/>
    <numFmt numFmtId="185" formatCode="\+\ 0\ %;\-\ 0\ %"/>
    <numFmt numFmtId="186" formatCode="\+0.0;\-0.0"/>
    <numFmt numFmtId="187" formatCode="#,###,##0"/>
  </numFmts>
  <fonts count="58">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i/>
      <sz val="8"/>
      <name val="Arial"/>
      <family val="2"/>
    </font>
    <font>
      <b/>
      <sz val="8"/>
      <name val="Arial"/>
      <family val="2"/>
    </font>
    <font>
      <b/>
      <sz val="8"/>
      <color indexed="10"/>
      <name val="Arial"/>
      <family val="2"/>
    </font>
    <font>
      <u val="single"/>
      <sz val="11"/>
      <color indexed="36"/>
      <name val="–¾’©"/>
      <family val="3"/>
    </font>
    <font>
      <sz val="12"/>
      <name val="Helv"/>
      <family val="0"/>
    </font>
    <font>
      <b/>
      <sz val="12"/>
      <name val="Helv"/>
      <family val="0"/>
    </font>
    <font>
      <sz val="10"/>
      <name val="Helv"/>
      <family val="0"/>
    </font>
    <font>
      <sz val="9"/>
      <name val="Helv"/>
      <family val="0"/>
    </font>
    <font>
      <vertAlign val="superscript"/>
      <sz val="12"/>
      <name val="Helv"/>
      <family val="0"/>
    </font>
    <font>
      <u val="single"/>
      <sz val="11"/>
      <color indexed="12"/>
      <name val="–¾’©"/>
      <family val="3"/>
    </font>
    <font>
      <b/>
      <sz val="10"/>
      <name val="Helv"/>
      <family val="0"/>
    </font>
    <font>
      <b/>
      <sz val="9"/>
      <name val="Helv"/>
      <family val="0"/>
    </font>
    <font>
      <sz val="8.5"/>
      <name val="Helv"/>
      <family val="0"/>
    </font>
    <font>
      <sz val="8"/>
      <name val="Helv"/>
      <family val="0"/>
    </font>
    <font>
      <b/>
      <sz val="14"/>
      <name val="Helv"/>
      <family val="0"/>
    </font>
    <font>
      <sz val="9"/>
      <name val="Arial"/>
      <family val="2"/>
    </font>
    <font>
      <b/>
      <sz val="8"/>
      <name val="Tahoma"/>
      <family val="0"/>
    </font>
    <font>
      <sz val="8"/>
      <name val="Tahoma"/>
      <family val="0"/>
    </font>
    <font>
      <b/>
      <sz val="10"/>
      <color indexed="10"/>
      <name val="Arial"/>
      <family val="0"/>
    </font>
    <font>
      <i/>
      <sz val="10"/>
      <color indexed="10"/>
      <name val="Arial"/>
      <family val="0"/>
    </font>
    <font>
      <sz val="10"/>
      <color indexed="10"/>
      <name val="Arial"/>
      <family val="0"/>
    </font>
    <font>
      <strike/>
      <sz val="10"/>
      <name val="Arial"/>
      <family val="2"/>
    </font>
    <font>
      <b/>
      <i/>
      <sz val="10"/>
      <name val="Arial"/>
      <family val="2"/>
    </font>
    <font>
      <sz val="10"/>
      <color indexed="12"/>
      <name val="Arial"/>
      <family val="2"/>
    </font>
    <font>
      <b/>
      <sz val="10"/>
      <color indexed="12"/>
      <name val="Arial"/>
      <family val="2"/>
    </font>
    <font>
      <sz val="8"/>
      <color indexed="12"/>
      <name val="Arial"/>
      <family val="2"/>
    </font>
    <font>
      <sz val="12"/>
      <name val="Arial"/>
      <family val="2"/>
    </font>
    <font>
      <sz val="10"/>
      <name val="MS Sans Serif"/>
      <family val="0"/>
    </font>
    <font>
      <b/>
      <i/>
      <sz val="9"/>
      <color indexed="10"/>
      <name val="Arial"/>
      <family val="2"/>
    </font>
    <font>
      <b/>
      <sz val="9"/>
      <name val="Arial"/>
      <family val="2"/>
    </font>
    <font>
      <sz val="8"/>
      <color indexed="8"/>
      <name val="Arial"/>
      <family val="2"/>
    </font>
    <font>
      <b/>
      <i/>
      <sz val="8"/>
      <color indexed="12"/>
      <name val="Arial"/>
      <family val="2"/>
    </font>
    <font>
      <sz val="8"/>
      <name val="Times New Roman"/>
      <family val="1"/>
    </font>
    <font>
      <strike/>
      <sz val="9"/>
      <name val="Arial"/>
      <family val="2"/>
    </font>
    <font>
      <b/>
      <i/>
      <sz val="8"/>
      <name val="Arial"/>
      <family val="2"/>
    </font>
    <font>
      <b/>
      <i/>
      <sz val="8"/>
      <color indexed="10"/>
      <name val="Arial"/>
      <family val="2"/>
    </font>
    <font>
      <b/>
      <i/>
      <sz val="8"/>
      <color indexed="17"/>
      <name val="Arial"/>
      <family val="2"/>
    </font>
    <font>
      <b/>
      <i/>
      <sz val="8"/>
      <color indexed="48"/>
      <name val="Arial"/>
      <family val="2"/>
    </font>
    <font>
      <sz val="10"/>
      <color indexed="8"/>
      <name val="Arial"/>
      <family val="0"/>
    </font>
    <font>
      <b/>
      <i/>
      <sz val="8"/>
      <color indexed="57"/>
      <name val="Arial"/>
      <family val="2"/>
    </font>
    <font>
      <b/>
      <sz val="8"/>
      <color indexed="12"/>
      <name val="Arial"/>
      <family val="2"/>
    </font>
    <font>
      <sz val="8"/>
      <color indexed="10"/>
      <name val="Arial"/>
      <family val="2"/>
    </font>
    <font>
      <b/>
      <sz val="8"/>
      <color indexed="8"/>
      <name val="Arial"/>
      <family val="2"/>
    </font>
    <font>
      <b/>
      <sz val="9"/>
      <color indexed="8"/>
      <name val="Times New Roman"/>
      <family val="1"/>
    </font>
    <font>
      <b/>
      <strike/>
      <sz val="8"/>
      <name val="Arial"/>
      <family val="2"/>
    </font>
    <font>
      <b/>
      <i/>
      <sz val="8"/>
      <color indexed="8"/>
      <name val="Arial"/>
      <family val="2"/>
    </font>
    <font>
      <i/>
      <sz val="10"/>
      <color indexed="22"/>
      <name val="Arial"/>
      <family val="2"/>
    </font>
    <font>
      <i/>
      <u val="single"/>
      <sz val="10"/>
      <color indexed="22"/>
      <name val="Arial"/>
      <family val="2"/>
    </font>
    <font>
      <b/>
      <sz val="10"/>
      <color indexed="18"/>
      <name val="Arial"/>
      <family val="2"/>
    </font>
    <font>
      <b/>
      <sz val="10"/>
      <color indexed="8"/>
      <name val="Arial"/>
      <family val="2"/>
    </font>
    <font>
      <b/>
      <sz val="12"/>
      <name val="Arial"/>
      <family val="2"/>
    </font>
    <font>
      <sz val="10"/>
      <name val="Helvetica"/>
      <family val="2"/>
    </font>
    <font>
      <sz val="12"/>
      <color indexed="9"/>
      <name val="Arial"/>
      <family val="2"/>
    </font>
  </fonts>
  <fills count="14">
    <fill>
      <patternFill/>
    </fill>
    <fill>
      <patternFill patternType="gray125"/>
    </fill>
    <fill>
      <patternFill patternType="solid">
        <fgColor indexed="22"/>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6"/>
        <bgColor indexed="64"/>
      </patternFill>
    </fill>
    <fill>
      <patternFill patternType="solid">
        <fgColor indexed="10"/>
        <bgColor indexed="64"/>
      </patternFill>
    </fill>
    <fill>
      <patternFill patternType="solid">
        <fgColor indexed="34"/>
        <bgColor indexed="64"/>
      </patternFill>
    </fill>
    <fill>
      <patternFill patternType="solid">
        <fgColor indexed="17"/>
        <bgColor indexed="64"/>
      </patternFill>
    </fill>
    <fill>
      <patternFill patternType="solid">
        <fgColor indexed="11"/>
        <bgColor indexed="64"/>
      </patternFill>
    </fill>
  </fills>
  <borders count="26">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style="dashed"/>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lignment horizontal="center" vertical="center" wrapText="1"/>
      <protection/>
    </xf>
    <xf numFmtId="175" fontId="0" fillId="0" borderId="0" applyFont="0" applyFill="0" applyBorder="0" applyAlignment="0" applyProtection="0"/>
    <xf numFmtId="173" fontId="0" fillId="0" borderId="0" applyFont="0" applyFill="0" applyBorder="0" applyAlignment="0" applyProtection="0"/>
    <xf numFmtId="0" fontId="10" fillId="0" borderId="0">
      <alignment horizontal="left" vertical="center" wrapText="1"/>
      <protection/>
    </xf>
    <xf numFmtId="174" fontId="0" fillId="0" borderId="0" applyFont="0" applyFill="0" applyBorder="0" applyAlignment="0" applyProtection="0"/>
    <xf numFmtId="172" fontId="0" fillId="0" borderId="0" applyFont="0" applyFill="0" applyBorder="0" applyAlignment="0" applyProtection="0"/>
    <xf numFmtId="180" fontId="11" fillId="0" borderId="1" applyNumberFormat="0" applyFill="0">
      <alignment horizontal="right"/>
      <protection/>
    </xf>
    <xf numFmtId="179" fontId="12" fillId="0" borderId="1">
      <alignment horizontal="right" vertical="center"/>
      <protection/>
    </xf>
    <xf numFmtId="49" fontId="13" fillId="0" borderId="1">
      <alignment horizontal="left" vertical="center"/>
      <protection/>
    </xf>
    <xf numFmtId="180" fontId="11" fillId="0" borderId="1" applyNumberFormat="0" applyFill="0">
      <alignment horizontal="right"/>
      <protection/>
    </xf>
    <xf numFmtId="0" fontId="14" fillId="0" borderId="0" applyNumberFormat="0" applyFill="0" applyBorder="0" applyAlignment="0" applyProtection="0"/>
    <xf numFmtId="0" fontId="1" fillId="0" borderId="0" applyNumberFormat="0" applyFill="0" applyBorder="0" applyAlignment="0" applyProtection="0"/>
    <xf numFmtId="0" fontId="15" fillId="0" borderId="1">
      <alignment horizontal="left"/>
      <protection/>
    </xf>
    <xf numFmtId="0" fontId="16" fillId="0" borderId="2">
      <alignment horizontal="right" vertical="center"/>
      <protection/>
    </xf>
    <xf numFmtId="0" fontId="17" fillId="0" borderId="1">
      <alignment horizontal="left" vertical="center"/>
      <protection/>
    </xf>
    <xf numFmtId="0" fontId="11" fillId="0" borderId="1">
      <alignment horizontal="left" vertical="center"/>
      <protection/>
    </xf>
    <xf numFmtId="0" fontId="15" fillId="0" borderId="1">
      <alignment horizontal="left"/>
      <protection/>
    </xf>
    <xf numFmtId="0" fontId="15" fillId="2" borderId="0">
      <alignment horizontal="centerContinuous" wrapText="1"/>
      <protection/>
    </xf>
    <xf numFmtId="49" fontId="15" fillId="2" borderId="3">
      <alignment horizontal="left" vertical="center"/>
      <protection/>
    </xf>
    <xf numFmtId="0" fontId="15" fillId="2" borderId="0">
      <alignment horizontal="centerContinuous" vertical="center" wrapText="1"/>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3" fontId="12" fillId="0" borderId="0">
      <alignment horizontal="left" vertical="center"/>
      <protection/>
    </xf>
    <xf numFmtId="0" fontId="9" fillId="0" borderId="0">
      <alignment horizontal="left" vertical="center"/>
      <protection/>
    </xf>
    <xf numFmtId="0" fontId="18" fillId="0" borderId="0">
      <alignment horizontal="right"/>
      <protection/>
    </xf>
    <xf numFmtId="49" fontId="18" fillId="0" borderId="0">
      <alignment horizontal="center"/>
      <protection/>
    </xf>
    <xf numFmtId="0" fontId="13" fillId="0" borderId="0">
      <alignment horizontal="right"/>
      <protection/>
    </xf>
    <xf numFmtId="0" fontId="18" fillId="0" borderId="0">
      <alignment horizontal="left"/>
      <protection/>
    </xf>
    <xf numFmtId="0" fontId="0" fillId="0" borderId="0">
      <alignment/>
      <protection/>
    </xf>
    <xf numFmtId="0" fontId="0" fillId="0" borderId="0">
      <alignment/>
      <protection/>
    </xf>
    <xf numFmtId="49" fontId="12" fillId="0" borderId="0">
      <alignment horizontal="left" vertical="center"/>
      <protection/>
    </xf>
    <xf numFmtId="49" fontId="13" fillId="0" borderId="1">
      <alignment horizontal="left"/>
      <protection/>
    </xf>
    <xf numFmtId="180" fontId="12" fillId="0" borderId="0" applyNumberFormat="0">
      <alignment horizontal="right"/>
      <protection/>
    </xf>
    <xf numFmtId="0" fontId="16" fillId="3" borderId="0">
      <alignment horizontal="centerContinuous" vertical="center" wrapText="1"/>
      <protection/>
    </xf>
    <xf numFmtId="0" fontId="16" fillId="0" borderId="4">
      <alignment horizontal="left" vertical="center"/>
      <protection/>
    </xf>
    <xf numFmtId="0" fontId="19" fillId="0" borderId="0">
      <alignment horizontal="left" vertical="top"/>
      <protection/>
    </xf>
    <xf numFmtId="0" fontId="15" fillId="0" borderId="0">
      <alignment horizontal="left"/>
      <protection/>
    </xf>
    <xf numFmtId="0" fontId="10" fillId="0" borderId="0">
      <alignment horizontal="left"/>
      <protection/>
    </xf>
    <xf numFmtId="0" fontId="11" fillId="0" borderId="0">
      <alignment horizontal="left"/>
      <protection/>
    </xf>
    <xf numFmtId="0" fontId="19" fillId="0" borderId="0">
      <alignment horizontal="left" vertical="top"/>
      <protection/>
    </xf>
    <xf numFmtId="0" fontId="10" fillId="0" borderId="0">
      <alignment horizontal="left"/>
      <protection/>
    </xf>
    <xf numFmtId="0" fontId="11" fillId="0" borderId="0">
      <alignment horizontal="left"/>
      <protection/>
    </xf>
    <xf numFmtId="187" fontId="53" fillId="4" borderId="0" applyNumberFormat="0" applyBorder="0">
      <alignment/>
      <protection locked="0"/>
    </xf>
    <xf numFmtId="187" fontId="54" fillId="5" borderId="0" applyNumberFormat="0" applyBorder="0">
      <alignment/>
      <protection locked="0"/>
    </xf>
    <xf numFmtId="49" fontId="12" fillId="0" borderId="1">
      <alignment horizontal="left"/>
      <protection/>
    </xf>
    <xf numFmtId="0" fontId="16" fillId="0" borderId="2">
      <alignment horizontal="left"/>
      <protection/>
    </xf>
    <xf numFmtId="0" fontId="15" fillId="0" borderId="0">
      <alignment horizontal="left" vertical="center"/>
      <protection/>
    </xf>
    <xf numFmtId="49" fontId="18" fillId="0" borderId="1">
      <alignment horizontal="left"/>
      <protection/>
    </xf>
  </cellStyleXfs>
  <cellXfs count="525">
    <xf numFmtId="0" fontId="0" fillId="0" borderId="0" xfId="0" applyAlignment="1">
      <alignment/>
    </xf>
    <xf numFmtId="0" fontId="4" fillId="0" borderId="0" xfId="0" applyFont="1" applyFill="1" applyAlignment="1">
      <alignment/>
    </xf>
    <xf numFmtId="0" fontId="0" fillId="0" borderId="0" xfId="0" applyFill="1" applyAlignment="1">
      <alignment/>
    </xf>
    <xf numFmtId="0" fontId="3" fillId="0" borderId="0" xfId="0" applyFont="1" applyFill="1" applyAlignment="1">
      <alignment/>
    </xf>
    <xf numFmtId="0" fontId="5" fillId="0" borderId="0" xfId="0" applyFont="1" applyFill="1" applyAlignment="1">
      <alignment horizontal="right"/>
    </xf>
    <xf numFmtId="0" fontId="3" fillId="6" borderId="0" xfId="0" applyFont="1" applyFill="1" applyAlignment="1">
      <alignment/>
    </xf>
    <xf numFmtId="0" fontId="3" fillId="6" borderId="5" xfId="0" applyFont="1" applyFill="1" applyBorder="1" applyAlignment="1">
      <alignment horizontal="center"/>
    </xf>
    <xf numFmtId="177" fontId="3" fillId="6" borderId="5" xfId="0" applyNumberFormat="1" applyFont="1" applyFill="1" applyBorder="1" applyAlignment="1">
      <alignment/>
    </xf>
    <xf numFmtId="177" fontId="3" fillId="0" borderId="0" xfId="0" applyNumberFormat="1" applyFont="1" applyFill="1" applyAlignment="1">
      <alignment horizontal="right"/>
    </xf>
    <xf numFmtId="177" fontId="3" fillId="0" borderId="0" xfId="0" applyNumberFormat="1" applyFont="1" applyFill="1" applyAlignment="1">
      <alignment/>
    </xf>
    <xf numFmtId="0" fontId="6" fillId="6" borderId="0" xfId="0" applyFont="1" applyFill="1" applyAlignment="1">
      <alignment/>
    </xf>
    <xf numFmtId="177" fontId="3" fillId="6" borderId="0" xfId="0" applyNumberFormat="1" applyFont="1" applyFill="1" applyAlignment="1">
      <alignment horizontal="right"/>
    </xf>
    <xf numFmtId="177" fontId="6" fillId="0" borderId="0" xfId="0" applyNumberFormat="1" applyFont="1" applyFill="1" applyAlignment="1">
      <alignment/>
    </xf>
    <xf numFmtId="177" fontId="3" fillId="0" borderId="0" xfId="0" applyNumberFormat="1" applyFont="1" applyFill="1" applyBorder="1" applyAlignment="1">
      <alignment/>
    </xf>
    <xf numFmtId="177" fontId="7" fillId="0" borderId="0" xfId="0" applyNumberFormat="1" applyFont="1" applyFill="1" applyAlignment="1">
      <alignment/>
    </xf>
    <xf numFmtId="177" fontId="6" fillId="6" borderId="5" xfId="0" applyNumberFormat="1" applyFont="1" applyFill="1" applyBorder="1" applyAlignment="1">
      <alignment/>
    </xf>
    <xf numFmtId="177" fontId="0" fillId="0" borderId="0" xfId="0" applyNumberFormat="1" applyFont="1" applyFill="1" applyAlignment="1">
      <alignment/>
    </xf>
    <xf numFmtId="0" fontId="0" fillId="0" borderId="0" xfId="0" applyFont="1" applyFill="1" applyAlignment="1">
      <alignment/>
    </xf>
    <xf numFmtId="177" fontId="0" fillId="0" borderId="0" xfId="0" applyNumberFormat="1" applyFill="1" applyAlignment="1">
      <alignment/>
    </xf>
    <xf numFmtId="0" fontId="4" fillId="0" borderId="0" xfId="0" applyFont="1" applyAlignment="1">
      <alignment/>
    </xf>
    <xf numFmtId="0" fontId="6" fillId="0" borderId="0" xfId="0" applyFont="1" applyFill="1" applyAlignment="1">
      <alignment/>
    </xf>
    <xf numFmtId="0" fontId="3" fillId="0" borderId="0" xfId="0" applyFont="1" applyAlignment="1">
      <alignment/>
    </xf>
    <xf numFmtId="0" fontId="5" fillId="0" borderId="0" xfId="0" applyFont="1" applyAlignment="1">
      <alignment horizontal="right"/>
    </xf>
    <xf numFmtId="0" fontId="20" fillId="6" borderId="5" xfId="0" applyFont="1" applyFill="1" applyBorder="1" applyAlignment="1">
      <alignment horizontal="center"/>
    </xf>
    <xf numFmtId="0" fontId="20" fillId="0" borderId="0" xfId="0" applyFont="1" applyAlignment="1">
      <alignment/>
    </xf>
    <xf numFmtId="177" fontId="3" fillId="0" borderId="0" xfId="0" applyNumberFormat="1" applyFont="1" applyAlignment="1">
      <alignment/>
    </xf>
    <xf numFmtId="0" fontId="4" fillId="6" borderId="0" xfId="0" applyFont="1" applyFill="1" applyAlignment="1">
      <alignment/>
    </xf>
    <xf numFmtId="177" fontId="6" fillId="0" borderId="0" xfId="0" applyNumberFormat="1" applyFont="1" applyAlignment="1">
      <alignment/>
    </xf>
    <xf numFmtId="177" fontId="0" fillId="0" borderId="0" xfId="0" applyNumberFormat="1" applyAlignment="1">
      <alignment/>
    </xf>
    <xf numFmtId="0" fontId="24" fillId="0" borderId="0" xfId="0" applyFont="1" applyAlignment="1">
      <alignment/>
    </xf>
    <xf numFmtId="0" fontId="25" fillId="0" borderId="0" xfId="0" applyFont="1" applyAlignment="1">
      <alignment/>
    </xf>
    <xf numFmtId="176" fontId="0" fillId="0" borderId="0" xfId="0" applyNumberFormat="1" applyAlignment="1">
      <alignment/>
    </xf>
    <xf numFmtId="0" fontId="26" fillId="0" borderId="0" xfId="0" applyFont="1" applyFill="1" applyAlignment="1">
      <alignment/>
    </xf>
    <xf numFmtId="176" fontId="26" fillId="0" borderId="0" xfId="0" applyNumberFormat="1" applyFont="1" applyFill="1" applyAlignment="1">
      <alignment/>
    </xf>
    <xf numFmtId="176" fontId="4" fillId="6" borderId="0" xfId="0" applyNumberFormat="1" applyFont="1" applyFill="1" applyAlignment="1">
      <alignment/>
    </xf>
    <xf numFmtId="0" fontId="0" fillId="6" borderId="0" xfId="0" applyFill="1" applyAlignment="1">
      <alignment/>
    </xf>
    <xf numFmtId="0" fontId="0" fillId="0" borderId="6" xfId="0" applyBorder="1" applyAlignment="1">
      <alignment horizontal="left" wrapText="1"/>
    </xf>
    <xf numFmtId="0" fontId="23" fillId="0" borderId="0" xfId="0" applyFont="1" applyAlignment="1">
      <alignment/>
    </xf>
    <xf numFmtId="0" fontId="27" fillId="0" borderId="0" xfId="0" applyFont="1" applyAlignment="1">
      <alignment/>
    </xf>
    <xf numFmtId="0" fontId="27" fillId="6" borderId="0" xfId="0" applyFont="1" applyFill="1" applyAlignment="1">
      <alignment/>
    </xf>
    <xf numFmtId="0" fontId="2" fillId="0" borderId="6" xfId="36" applyBorder="1" applyAlignment="1">
      <alignment horizontal="left" wrapText="1"/>
    </xf>
    <xf numFmtId="0" fontId="28" fillId="0" borderId="0" xfId="0" applyFont="1" applyAlignment="1">
      <alignment/>
    </xf>
    <xf numFmtId="176" fontId="28" fillId="0" borderId="0" xfId="0" applyNumberFormat="1" applyFont="1" applyAlignment="1">
      <alignment/>
    </xf>
    <xf numFmtId="0" fontId="0" fillId="0" borderId="0" xfId="0" applyAlignment="1">
      <alignment horizontal="center"/>
    </xf>
    <xf numFmtId="0" fontId="29" fillId="0" borderId="0" xfId="0" applyFont="1" applyAlignment="1">
      <alignment/>
    </xf>
    <xf numFmtId="176" fontId="29" fillId="0" borderId="0" xfId="0" applyNumberFormat="1" applyFont="1" applyAlignment="1">
      <alignment horizontal="right"/>
    </xf>
    <xf numFmtId="0" fontId="29" fillId="0" borderId="0" xfId="0" applyFont="1" applyAlignment="1">
      <alignment horizontal="right"/>
    </xf>
    <xf numFmtId="3" fontId="29" fillId="0" borderId="0" xfId="17" applyNumberFormat="1" applyFont="1" applyAlignment="1">
      <alignment horizontal="right"/>
    </xf>
    <xf numFmtId="3" fontId="29" fillId="0" borderId="0" xfId="0" applyNumberFormat="1" applyFont="1" applyAlignment="1">
      <alignment horizontal="right"/>
    </xf>
    <xf numFmtId="177" fontId="30" fillId="6" borderId="0" xfId="0" applyNumberFormat="1" applyFont="1" applyFill="1" applyAlignment="1">
      <alignment horizontal="right"/>
    </xf>
    <xf numFmtId="3" fontId="30" fillId="6" borderId="0" xfId="0" applyNumberFormat="1" applyFont="1" applyFill="1" applyAlignment="1">
      <alignment horizontal="right"/>
    </xf>
    <xf numFmtId="0" fontId="29" fillId="0" borderId="0" xfId="0" applyFont="1" applyFill="1" applyAlignment="1">
      <alignment/>
    </xf>
    <xf numFmtId="178" fontId="0" fillId="0" borderId="0" xfId="0" applyNumberFormat="1" applyFont="1" applyFill="1" applyAlignment="1">
      <alignment/>
    </xf>
    <xf numFmtId="176" fontId="0" fillId="0" borderId="0" xfId="0" applyNumberFormat="1" applyFont="1" applyFill="1" applyAlignment="1">
      <alignment/>
    </xf>
    <xf numFmtId="3" fontId="28" fillId="0" borderId="0" xfId="0" applyNumberFormat="1" applyFont="1" applyAlignment="1">
      <alignment/>
    </xf>
    <xf numFmtId="181" fontId="28" fillId="0" borderId="0" xfId="67" applyNumberFormat="1" applyFont="1" applyAlignment="1">
      <alignment/>
    </xf>
    <xf numFmtId="0" fontId="28" fillId="0" borderId="0" xfId="0" applyFont="1" applyAlignment="1">
      <alignment vertical="top"/>
    </xf>
    <xf numFmtId="0" fontId="6" fillId="0" borderId="0" xfId="0" applyFont="1" applyAlignment="1">
      <alignment/>
    </xf>
    <xf numFmtId="0" fontId="20" fillId="0" borderId="0" xfId="0" applyFont="1" applyFill="1" applyAlignment="1">
      <alignment/>
    </xf>
    <xf numFmtId="0" fontId="33" fillId="0" borderId="0" xfId="0" applyFont="1" applyAlignment="1">
      <alignment/>
    </xf>
    <xf numFmtId="177" fontId="20" fillId="0" borderId="0" xfId="0" applyNumberFormat="1" applyFont="1" applyFill="1" applyAlignment="1">
      <alignment/>
    </xf>
    <xf numFmtId="177" fontId="34" fillId="0" borderId="0" xfId="0" applyNumberFormat="1" applyFont="1" applyFill="1" applyAlignment="1">
      <alignment/>
    </xf>
    <xf numFmtId="177" fontId="3" fillId="0" borderId="0" xfId="0" applyNumberFormat="1" applyFont="1" applyFill="1" applyBorder="1" applyAlignment="1">
      <alignment horizontal="right"/>
    </xf>
    <xf numFmtId="177" fontId="20" fillId="0" borderId="0" xfId="0" applyNumberFormat="1" applyFont="1" applyAlignment="1">
      <alignment/>
    </xf>
    <xf numFmtId="177" fontId="6" fillId="0" borderId="0" xfId="0" applyNumberFormat="1" applyFont="1" applyAlignment="1" applyProtection="1">
      <alignment horizontal="right"/>
      <protection locked="0"/>
    </xf>
    <xf numFmtId="177" fontId="7" fillId="0" borderId="0" xfId="0" applyNumberFormat="1" applyFont="1" applyAlignment="1" applyProtection="1">
      <alignment horizontal="right"/>
      <protection locked="0"/>
    </xf>
    <xf numFmtId="177" fontId="3" fillId="0" borderId="0" xfId="0" applyNumberFormat="1" applyFont="1" applyFill="1" applyBorder="1" applyAlignment="1">
      <alignment horizontal="right" vertical="top"/>
    </xf>
    <xf numFmtId="177" fontId="35" fillId="0" borderId="0" xfId="75" applyNumberFormat="1" applyFont="1" applyFill="1" applyBorder="1" applyAlignment="1">
      <alignment horizontal="right"/>
      <protection/>
    </xf>
    <xf numFmtId="177" fontId="3" fillId="0" borderId="0" xfId="75" applyNumberFormat="1" applyFont="1" applyFill="1" applyBorder="1" applyAlignment="1">
      <alignment horizontal="right"/>
      <protection/>
    </xf>
    <xf numFmtId="177" fontId="3" fillId="0" borderId="0" xfId="0" applyNumberFormat="1" applyFont="1" applyFill="1" applyBorder="1" applyAlignment="1" applyProtection="1">
      <alignment horizontal="right"/>
      <protection locked="0"/>
    </xf>
    <xf numFmtId="177" fontId="3" fillId="0" borderId="0" xfId="0" applyNumberFormat="1" applyFont="1" applyFill="1" applyBorder="1" applyAlignment="1" applyProtection="1">
      <alignment horizontal="right"/>
      <protection locked="0"/>
    </xf>
    <xf numFmtId="177" fontId="3" fillId="7" borderId="0" xfId="0" applyNumberFormat="1" applyFont="1" applyFill="1" applyBorder="1" applyAlignment="1">
      <alignment horizontal="right"/>
    </xf>
    <xf numFmtId="177" fontId="6" fillId="0" borderId="0" xfId="0" applyNumberFormat="1" applyFont="1" applyFill="1" applyBorder="1" applyAlignment="1">
      <alignment horizontal="right"/>
    </xf>
    <xf numFmtId="177" fontId="6" fillId="6" borderId="0" xfId="0" applyNumberFormat="1" applyFont="1" applyFill="1" applyAlignment="1">
      <alignment horizontal="right"/>
    </xf>
    <xf numFmtId="176" fontId="34" fillId="0" borderId="0" xfId="0" applyNumberFormat="1" applyFont="1" applyAlignment="1">
      <alignment/>
    </xf>
    <xf numFmtId="177" fontId="20" fillId="0" borderId="0" xfId="0" applyNumberFormat="1" applyFont="1" applyFill="1" applyBorder="1" applyAlignment="1">
      <alignment horizontal="right"/>
    </xf>
    <xf numFmtId="177" fontId="3" fillId="8" borderId="0" xfId="0" applyNumberFormat="1" applyFont="1" applyFill="1" applyBorder="1" applyAlignment="1">
      <alignment horizontal="right"/>
    </xf>
    <xf numFmtId="177" fontId="3" fillId="8" borderId="0" xfId="0" applyNumberFormat="1" applyFont="1" applyFill="1" applyBorder="1" applyAlignment="1">
      <alignment/>
    </xf>
    <xf numFmtId="177" fontId="36" fillId="0" borderId="0" xfId="0" applyNumberFormat="1" applyFont="1" applyFill="1" applyBorder="1" applyAlignment="1">
      <alignment horizontal="right"/>
    </xf>
    <xf numFmtId="177" fontId="37" fillId="0" borderId="0" xfId="54" applyNumberFormat="1" applyFont="1" applyFill="1" applyBorder="1" applyProtection="1">
      <alignment/>
      <protection hidden="1" locked="0"/>
    </xf>
    <xf numFmtId="177" fontId="3" fillId="8" borderId="0" xfId="60" applyNumberFormat="1" applyFont="1" applyFill="1" applyBorder="1" applyAlignment="1">
      <alignment horizontal="right"/>
      <protection/>
    </xf>
    <xf numFmtId="177" fontId="34" fillId="0" borderId="0" xfId="0" applyNumberFormat="1" applyFont="1" applyAlignment="1">
      <alignment/>
    </xf>
    <xf numFmtId="177" fontId="38" fillId="0" borderId="0" xfId="0" applyNumberFormat="1" applyFont="1" applyFill="1" applyAlignment="1">
      <alignment horizontal="right"/>
    </xf>
    <xf numFmtId="177" fontId="20" fillId="0" borderId="0" xfId="0" applyNumberFormat="1" applyFont="1" applyFill="1" applyAlignment="1">
      <alignment horizontal="right"/>
    </xf>
    <xf numFmtId="177" fontId="20" fillId="9" borderId="0" xfId="0" applyNumberFormat="1" applyFont="1" applyFill="1" applyAlignment="1">
      <alignment/>
    </xf>
    <xf numFmtId="177" fontId="20" fillId="9" borderId="0" xfId="0" applyNumberFormat="1" applyFont="1" applyFill="1" applyAlignment="1">
      <alignment horizontal="right"/>
    </xf>
    <xf numFmtId="177" fontId="34" fillId="9" borderId="0" xfId="0" applyNumberFormat="1" applyFont="1" applyFill="1" applyAlignment="1">
      <alignment/>
    </xf>
    <xf numFmtId="177" fontId="3" fillId="0" borderId="0" xfId="60" applyNumberFormat="1" applyFont="1" applyFill="1" applyBorder="1" applyAlignment="1">
      <alignment horizontal="right"/>
      <protection/>
    </xf>
    <xf numFmtId="0" fontId="6" fillId="0" borderId="0" xfId="0" applyFont="1" applyFill="1" applyBorder="1" applyAlignment="1">
      <alignment/>
    </xf>
    <xf numFmtId="0" fontId="39" fillId="0" borderId="0" xfId="0" applyFont="1" applyFill="1" applyAlignment="1">
      <alignment/>
    </xf>
    <xf numFmtId="1" fontId="5" fillId="0" borderId="0" xfId="0" applyNumberFormat="1" applyFont="1" applyFill="1" applyBorder="1" applyAlignment="1">
      <alignment/>
    </xf>
    <xf numFmtId="49" fontId="5" fillId="0" borderId="0" xfId="0" applyNumberFormat="1" applyFont="1" applyFill="1" applyAlignment="1">
      <alignment vertical="top"/>
    </xf>
    <xf numFmtId="0" fontId="5" fillId="0" borderId="0" xfId="75" applyFont="1" applyFill="1">
      <alignment/>
      <protection/>
    </xf>
    <xf numFmtId="0" fontId="3" fillId="0" borderId="0" xfId="0" applyFont="1" applyFill="1" applyAlignment="1">
      <alignment/>
    </xf>
    <xf numFmtId="0" fontId="40" fillId="0" borderId="0" xfId="0" applyFont="1" applyAlignment="1">
      <alignment/>
    </xf>
    <xf numFmtId="0" fontId="3" fillId="0" borderId="0" xfId="0" applyFont="1" applyAlignment="1">
      <alignment horizontal="left"/>
    </xf>
    <xf numFmtId="177" fontId="36" fillId="0" borderId="0" xfId="0" applyNumberFormat="1" applyFont="1" applyAlignment="1">
      <alignment/>
    </xf>
    <xf numFmtId="0" fontId="3" fillId="6" borderId="7" xfId="0" applyFont="1" applyFill="1" applyBorder="1" applyAlignment="1">
      <alignment horizontal="center"/>
    </xf>
    <xf numFmtId="177" fontId="3" fillId="0" borderId="0" xfId="0" applyNumberFormat="1" applyFont="1" applyFill="1" applyAlignment="1">
      <alignment horizontal="right"/>
    </xf>
    <xf numFmtId="177" fontId="41" fillId="0" borderId="0" xfId="0" applyNumberFormat="1" applyFont="1" applyFill="1" applyAlignment="1">
      <alignment horizontal="right"/>
    </xf>
    <xf numFmtId="177" fontId="3" fillId="0" borderId="8" xfId="0" applyNumberFormat="1" applyFont="1" applyFill="1" applyBorder="1" applyAlignment="1">
      <alignment horizontal="right" vertical="center"/>
    </xf>
    <xf numFmtId="177" fontId="41" fillId="0" borderId="8"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0" xfId="0" applyNumberFormat="1" applyFont="1" applyBorder="1" applyAlignment="1">
      <alignment/>
    </xf>
    <xf numFmtId="0" fontId="3" fillId="0" borderId="0" xfId="0" applyFont="1" applyFill="1" applyAlignment="1">
      <alignment horizontal="right"/>
    </xf>
    <xf numFmtId="0" fontId="3" fillId="0" borderId="0" xfId="0" applyFont="1" applyFill="1" applyAlignment="1">
      <alignment horizontal="right"/>
    </xf>
    <xf numFmtId="0" fontId="41" fillId="0" borderId="0" xfId="0" applyFont="1" applyFill="1" applyAlignment="1">
      <alignment horizontal="right"/>
    </xf>
    <xf numFmtId="177" fontId="41" fillId="0" borderId="0" xfId="0" applyNumberFormat="1" applyFont="1" applyFill="1" applyBorder="1" applyAlignment="1">
      <alignment horizontal="right" vertical="center"/>
    </xf>
    <xf numFmtId="177" fontId="41" fillId="0" borderId="0" xfId="0" applyNumberFormat="1" applyFont="1" applyFill="1" applyAlignment="1">
      <alignment horizontal="right"/>
    </xf>
    <xf numFmtId="177" fontId="3" fillId="0" borderId="0" xfId="63" applyNumberFormat="1" applyFont="1" applyFill="1" applyBorder="1" applyAlignment="1">
      <alignment horizontal="right"/>
      <protection/>
    </xf>
    <xf numFmtId="177" fontId="41" fillId="0" borderId="0" xfId="0" applyNumberFormat="1" applyFont="1" applyFill="1" applyAlignment="1">
      <alignment/>
    </xf>
    <xf numFmtId="177" fontId="41" fillId="0" borderId="0" xfId="0" applyNumberFormat="1" applyFont="1" applyFill="1" applyBorder="1" applyAlignment="1">
      <alignment/>
    </xf>
    <xf numFmtId="177" fontId="3" fillId="0" borderId="0" xfId="0" applyNumberFormat="1" applyFont="1" applyFill="1" applyAlignment="1">
      <alignment horizontal="right"/>
    </xf>
    <xf numFmtId="177" fontId="3" fillId="0" borderId="0" xfId="0" applyNumberFormat="1" applyFont="1" applyFill="1" applyBorder="1" applyAlignment="1">
      <alignment horizontal="right"/>
    </xf>
    <xf numFmtId="177" fontId="3" fillId="0" borderId="0" xfId="0" applyNumberFormat="1" applyFont="1" applyAlignment="1">
      <alignment horizontal="right"/>
    </xf>
    <xf numFmtId="176" fontId="3" fillId="0" borderId="0" xfId="65" applyNumberFormat="1" applyFont="1" applyBorder="1" applyAlignment="1">
      <alignment horizontal="right"/>
      <protection/>
    </xf>
    <xf numFmtId="176" fontId="3" fillId="0" borderId="0" xfId="65" applyNumberFormat="1" applyFont="1" applyBorder="1" applyAlignment="1">
      <alignment horizontal="right"/>
      <protection/>
    </xf>
    <xf numFmtId="176" fontId="3" fillId="0" borderId="0" xfId="65" applyNumberFormat="1" applyFont="1" applyFill="1" applyBorder="1" applyAlignment="1">
      <alignment horizontal="right"/>
      <protection/>
    </xf>
    <xf numFmtId="177" fontId="6" fillId="6" borderId="0" xfId="0" applyNumberFormat="1" applyFont="1" applyFill="1" applyBorder="1" applyAlignment="1">
      <alignment horizontal="right"/>
    </xf>
    <xf numFmtId="177" fontId="3" fillId="0" borderId="0" xfId="52" applyNumberFormat="1" applyFont="1" applyFill="1" applyAlignment="1">
      <alignment horizontal="right"/>
      <protection/>
    </xf>
    <xf numFmtId="177" fontId="3" fillId="0" borderId="0" xfId="52" applyNumberFormat="1" applyFont="1" applyFill="1" applyBorder="1" applyAlignment="1">
      <alignment horizontal="right"/>
      <protection/>
    </xf>
    <xf numFmtId="4" fontId="3" fillId="0" borderId="0" xfId="0" applyNumberFormat="1" applyFont="1" applyFill="1" applyBorder="1" applyAlignment="1">
      <alignment horizontal="right"/>
    </xf>
    <xf numFmtId="0" fontId="3" fillId="0" borderId="0" xfId="0" applyFont="1" applyFill="1" applyBorder="1" applyAlignment="1">
      <alignment horizontal="right"/>
    </xf>
    <xf numFmtId="177" fontId="3" fillId="0" borderId="0" xfId="0" applyNumberFormat="1" applyFont="1" applyBorder="1" applyAlignment="1">
      <alignment horizontal="right"/>
    </xf>
    <xf numFmtId="0" fontId="3" fillId="0" borderId="0" xfId="62" applyFont="1" applyFill="1" applyBorder="1" applyAlignment="1">
      <alignment horizontal="right"/>
      <protection/>
    </xf>
    <xf numFmtId="0" fontId="3" fillId="0" borderId="0" xfId="62" applyFont="1" applyFill="1" applyBorder="1" applyAlignment="1">
      <alignment horizontal="right"/>
      <protection/>
    </xf>
    <xf numFmtId="177" fontId="3" fillId="0" borderId="0" xfId="62" applyNumberFormat="1" applyFont="1" applyFill="1" applyBorder="1" applyAlignment="1">
      <alignment horizontal="right"/>
      <protection/>
    </xf>
    <xf numFmtId="177" fontId="3" fillId="0" borderId="0" xfId="49" applyNumberFormat="1" applyFont="1" applyFill="1" applyBorder="1" applyAlignment="1">
      <alignment horizontal="right"/>
      <protection/>
    </xf>
    <xf numFmtId="177" fontId="3" fillId="0" borderId="0" xfId="53" applyNumberFormat="1" applyFont="1" applyFill="1" applyAlignment="1">
      <alignment horizontal="right"/>
      <protection/>
    </xf>
    <xf numFmtId="177" fontId="3" fillId="8" borderId="0" xfId="0" applyNumberFormat="1" applyFont="1" applyFill="1" applyAlignment="1">
      <alignment horizontal="right"/>
    </xf>
    <xf numFmtId="0" fontId="3" fillId="8" borderId="0" xfId="0" applyFont="1" applyFill="1" applyAlignment="1">
      <alignment horizontal="right"/>
    </xf>
    <xf numFmtId="0" fontId="3" fillId="8" borderId="0" xfId="0" applyFont="1" applyFill="1" applyBorder="1" applyAlignment="1">
      <alignment horizontal="right"/>
    </xf>
    <xf numFmtId="177" fontId="3" fillId="0" borderId="0" xfId="0" applyNumberFormat="1" applyFont="1" applyFill="1" applyAlignment="1">
      <alignment horizontal="right"/>
    </xf>
    <xf numFmtId="177" fontId="3" fillId="0" borderId="0" xfId="0" applyNumberFormat="1" applyFont="1" applyFill="1" applyBorder="1" applyAlignment="1">
      <alignment horizontal="right"/>
    </xf>
    <xf numFmtId="177" fontId="3" fillId="0" borderId="0" xfId="0" applyNumberFormat="1" applyFont="1" applyFill="1" applyBorder="1" applyAlignment="1">
      <alignment/>
    </xf>
    <xf numFmtId="177" fontId="36" fillId="0" borderId="0" xfId="0" applyNumberFormat="1" applyFont="1" applyFill="1" applyBorder="1" applyAlignment="1">
      <alignment/>
    </xf>
    <xf numFmtId="177" fontId="3" fillId="0" borderId="0" xfId="58" applyNumberFormat="1" applyFont="1" applyFill="1" applyBorder="1" applyAlignment="1">
      <alignment horizontal="right"/>
      <protection/>
    </xf>
    <xf numFmtId="0" fontId="42" fillId="0" borderId="0" xfId="0" applyFont="1" applyFill="1" applyAlignment="1">
      <alignment horizontal="right"/>
    </xf>
    <xf numFmtId="177" fontId="37" fillId="0" borderId="0" xfId="0" applyNumberFormat="1" applyFont="1" applyBorder="1" applyAlignment="1">
      <alignment horizontal="right"/>
    </xf>
    <xf numFmtId="177" fontId="3" fillId="0" borderId="0" xfId="0" applyNumberFormat="1" applyFont="1" applyAlignment="1">
      <alignment horizontal="left"/>
    </xf>
    <xf numFmtId="0" fontId="3" fillId="0" borderId="0" xfId="0" applyFont="1" applyFill="1" applyBorder="1" applyAlignment="1">
      <alignment/>
    </xf>
    <xf numFmtId="177" fontId="3" fillId="9" borderId="0" xfId="0" applyNumberFormat="1" applyFont="1" applyFill="1" applyAlignment="1">
      <alignment horizontal="right"/>
    </xf>
    <xf numFmtId="0" fontId="25" fillId="0" borderId="0" xfId="0" applyNumberFormat="1" applyFont="1" applyAlignment="1" quotePrefix="1">
      <alignment/>
    </xf>
    <xf numFmtId="177" fontId="36" fillId="0" borderId="0" xfId="0" applyNumberFormat="1" applyFont="1" applyFill="1" applyAlignment="1">
      <alignment/>
    </xf>
    <xf numFmtId="177" fontId="3" fillId="0" borderId="0" xfId="48" applyNumberFormat="1" applyFont="1">
      <alignment/>
      <protection/>
    </xf>
    <xf numFmtId="0" fontId="3" fillId="0" borderId="0" xfId="65" applyFont="1" applyFill="1">
      <alignment/>
      <protection/>
    </xf>
    <xf numFmtId="1" fontId="43" fillId="0" borderId="0" xfId="0" applyNumberFormat="1" applyFont="1" applyFill="1" applyBorder="1" applyAlignment="1">
      <alignment horizontal="right"/>
    </xf>
    <xf numFmtId="1" fontId="0" fillId="0" borderId="0" xfId="0" applyNumberFormat="1" applyFont="1" applyFill="1" applyAlignment="1">
      <alignment horizontal="right"/>
    </xf>
    <xf numFmtId="1" fontId="3" fillId="0" borderId="0" xfId="0" applyNumberFormat="1" applyFont="1" applyFill="1" applyAlignment="1">
      <alignment horizontal="right"/>
    </xf>
    <xf numFmtId="1" fontId="3" fillId="0" borderId="0" xfId="0" applyNumberFormat="1" applyFont="1" applyFill="1" applyAlignment="1">
      <alignment/>
    </xf>
    <xf numFmtId="0" fontId="3" fillId="0" borderId="0" xfId="60" applyFont="1" applyFill="1" applyBorder="1" applyAlignment="1">
      <alignment horizontal="left"/>
      <protection/>
    </xf>
    <xf numFmtId="0" fontId="3" fillId="0" borderId="9" xfId="0" applyFont="1" applyFill="1" applyBorder="1" applyAlignment="1">
      <alignment horizontal="left"/>
    </xf>
    <xf numFmtId="0" fontId="3" fillId="0" borderId="0" xfId="0" applyFont="1" applyFill="1" applyBorder="1" applyAlignment="1">
      <alignment horizontal="left"/>
    </xf>
    <xf numFmtId="177" fontId="3" fillId="0" borderId="0" xfId="0" applyNumberFormat="1" applyFont="1" applyFill="1" applyAlignment="1">
      <alignment/>
    </xf>
    <xf numFmtId="177" fontId="3" fillId="7" borderId="0" xfId="0" applyNumberFormat="1" applyFont="1" applyFill="1" applyAlignment="1">
      <alignment/>
    </xf>
    <xf numFmtId="177" fontId="3" fillId="7" borderId="0" xfId="0" applyNumberFormat="1" applyFont="1" applyFill="1" applyBorder="1" applyAlignment="1">
      <alignment/>
    </xf>
    <xf numFmtId="177" fontId="3" fillId="7" borderId="0" xfId="42" applyNumberFormat="1" applyFont="1" applyFill="1" applyBorder="1">
      <alignment/>
      <protection/>
    </xf>
    <xf numFmtId="177" fontId="3" fillId="0" borderId="0" xfId="0" applyNumberFormat="1" applyFont="1" applyBorder="1" applyAlignment="1">
      <alignment horizontal="right" vertical="center"/>
    </xf>
    <xf numFmtId="177" fontId="3" fillId="0" borderId="0" xfId="44" applyNumberFormat="1" applyFont="1" applyFill="1" applyBorder="1">
      <alignment/>
      <protection/>
    </xf>
    <xf numFmtId="177" fontId="3" fillId="7" borderId="0" xfId="0" applyNumberFormat="1" applyFont="1" applyFill="1" applyBorder="1" applyAlignment="1">
      <alignment horizontal="right" vertical="center"/>
    </xf>
    <xf numFmtId="177" fontId="3" fillId="0" borderId="0" xfId="55" applyNumberFormat="1" applyFont="1" applyFill="1" applyBorder="1">
      <alignment/>
      <protection/>
    </xf>
    <xf numFmtId="177" fontId="3" fillId="0" borderId="0" xfId="45" applyNumberFormat="1" applyFont="1" applyFill="1" applyBorder="1">
      <alignment/>
      <protection/>
    </xf>
    <xf numFmtId="177" fontId="3" fillId="0" borderId="0" xfId="65" applyNumberFormat="1" applyFont="1" applyBorder="1" applyAlignment="1">
      <alignment horizontal="right"/>
      <protection/>
    </xf>
    <xf numFmtId="177" fontId="3" fillId="0" borderId="0" xfId="65" applyNumberFormat="1" applyFont="1">
      <alignment/>
      <protection/>
    </xf>
    <xf numFmtId="10" fontId="3" fillId="0" borderId="0" xfId="67" applyNumberFormat="1" applyFont="1" applyAlignment="1">
      <alignment/>
    </xf>
    <xf numFmtId="177" fontId="3" fillId="6" borderId="0" xfId="0" applyNumberFormat="1" applyFont="1" applyFill="1" applyAlignment="1">
      <alignment horizontal="right"/>
    </xf>
    <xf numFmtId="177" fontId="3" fillId="6" borderId="0" xfId="0" applyNumberFormat="1" applyFont="1" applyFill="1" applyBorder="1" applyAlignment="1">
      <alignment horizontal="right"/>
    </xf>
    <xf numFmtId="177" fontId="3" fillId="0" borderId="0" xfId="46" applyNumberFormat="1" applyFont="1">
      <alignment/>
      <protection/>
    </xf>
    <xf numFmtId="177" fontId="36" fillId="0" borderId="0" xfId="0" applyNumberFormat="1" applyFont="1" applyFill="1" applyAlignment="1">
      <alignment horizontal="right"/>
    </xf>
    <xf numFmtId="177" fontId="36" fillId="0" borderId="0" xfId="49" applyNumberFormat="1" applyFont="1" applyFill="1" applyBorder="1" applyAlignment="1">
      <alignment horizontal="right"/>
      <protection/>
    </xf>
    <xf numFmtId="177" fontId="3" fillId="0" borderId="0" xfId="53" applyNumberFormat="1" applyFont="1" applyFill="1">
      <alignment/>
      <protection/>
    </xf>
    <xf numFmtId="0" fontId="3" fillId="0" borderId="0" xfId="60" applyFont="1" applyFill="1" applyAlignment="1">
      <alignment horizontal="right"/>
      <protection/>
    </xf>
    <xf numFmtId="177" fontId="3" fillId="0" borderId="0" xfId="58" applyNumberFormat="1" applyFont="1" applyFill="1">
      <alignment/>
      <protection/>
    </xf>
    <xf numFmtId="177" fontId="3" fillId="0" borderId="0" xfId="58" applyNumberFormat="1" applyFont="1" applyFill="1" applyAlignment="1">
      <alignment horizontal="right"/>
      <protection/>
    </xf>
    <xf numFmtId="177" fontId="44" fillId="0" borderId="0" xfId="0" applyNumberFormat="1" applyFont="1" applyFill="1" applyAlignment="1">
      <alignment horizontal="right"/>
    </xf>
    <xf numFmtId="177" fontId="3" fillId="0" borderId="0" xfId="64" applyNumberFormat="1" applyFont="1">
      <alignment/>
      <protection/>
    </xf>
    <xf numFmtId="177" fontId="3" fillId="9" borderId="0" xfId="52" applyNumberFormat="1" applyFont="1" applyFill="1" applyAlignment="1">
      <alignment horizontal="right"/>
      <protection/>
    </xf>
    <xf numFmtId="177" fontId="6" fillId="9" borderId="0" xfId="0" applyNumberFormat="1" applyFont="1" applyFill="1" applyAlignment="1">
      <alignment horizontal="right"/>
    </xf>
    <xf numFmtId="177" fontId="6" fillId="0" borderId="0" xfId="0" applyNumberFormat="1" applyFont="1" applyFill="1" applyAlignment="1">
      <alignment horizontal="right"/>
    </xf>
    <xf numFmtId="0" fontId="39" fillId="0" borderId="0" xfId="0" applyFont="1" applyAlignment="1">
      <alignment/>
    </xf>
    <xf numFmtId="0" fontId="45" fillId="0" borderId="0" xfId="0" applyFont="1" applyAlignment="1">
      <alignment/>
    </xf>
    <xf numFmtId="177" fontId="30" fillId="0" borderId="0" xfId="48" applyNumberFormat="1" applyFont="1">
      <alignment/>
      <protection/>
    </xf>
    <xf numFmtId="177" fontId="44" fillId="0" borderId="0" xfId="0" applyNumberFormat="1" applyFont="1" applyFill="1" applyAlignment="1">
      <alignment/>
    </xf>
    <xf numFmtId="0" fontId="5" fillId="0" borderId="0" xfId="0" applyFont="1" applyFill="1" applyAlignment="1">
      <alignment/>
    </xf>
    <xf numFmtId="0" fontId="46" fillId="0" borderId="0" xfId="0" applyFont="1" applyFill="1" applyAlignment="1">
      <alignment/>
    </xf>
    <xf numFmtId="0" fontId="6" fillId="6" borderId="5" xfId="0" applyFont="1" applyFill="1" applyBorder="1" applyAlignment="1">
      <alignment horizontal="center"/>
    </xf>
    <xf numFmtId="0" fontId="6" fillId="0" borderId="5" xfId="0" applyFont="1" applyFill="1" applyBorder="1" applyAlignment="1">
      <alignment horizontal="center"/>
    </xf>
    <xf numFmtId="177" fontId="43" fillId="0" borderId="0" xfId="0" applyNumberFormat="1" applyFont="1" applyFill="1" applyAlignment="1">
      <alignment horizontal="right"/>
    </xf>
    <xf numFmtId="177" fontId="35" fillId="0" borderId="0" xfId="0" applyNumberFormat="1" applyFont="1" applyFill="1" applyAlignment="1">
      <alignment/>
    </xf>
    <xf numFmtId="177" fontId="40" fillId="0" borderId="0" xfId="0" applyNumberFormat="1" applyFont="1" applyFill="1" applyAlignment="1">
      <alignment/>
    </xf>
    <xf numFmtId="177" fontId="3" fillId="0" borderId="0" xfId="41" applyNumberFormat="1" applyFont="1" applyFill="1" applyAlignment="1">
      <alignment horizontal="right"/>
      <protection/>
    </xf>
    <xf numFmtId="177" fontId="3" fillId="0" borderId="0" xfId="41" applyNumberFormat="1" applyFont="1" applyFill="1">
      <alignment/>
      <protection/>
    </xf>
    <xf numFmtId="177" fontId="35" fillId="0" borderId="0" xfId="41" applyNumberFormat="1" applyFont="1" applyFill="1">
      <alignment/>
      <protection/>
    </xf>
    <xf numFmtId="177" fontId="40" fillId="0" borderId="0" xfId="41" applyNumberFormat="1" applyFont="1" applyFill="1">
      <alignment/>
      <protection/>
    </xf>
    <xf numFmtId="177" fontId="35" fillId="0" borderId="0" xfId="41" applyNumberFormat="1" applyFont="1" applyFill="1">
      <alignment/>
      <protection/>
    </xf>
    <xf numFmtId="177" fontId="43" fillId="0" borderId="0" xfId="42" applyNumberFormat="1" applyFont="1" applyFill="1" applyAlignment="1">
      <alignment horizontal="right"/>
      <protection/>
    </xf>
    <xf numFmtId="177" fontId="3" fillId="0" borderId="0" xfId="42" applyNumberFormat="1" applyFont="1" applyFill="1">
      <alignment/>
      <protection/>
    </xf>
    <xf numFmtId="177" fontId="3" fillId="0" borderId="0" xfId="42" applyNumberFormat="1" applyFont="1" applyFill="1">
      <alignment/>
      <protection/>
    </xf>
    <xf numFmtId="177" fontId="35" fillId="0" borderId="0" xfId="42" applyNumberFormat="1" applyFont="1" applyFill="1">
      <alignment/>
      <protection/>
    </xf>
    <xf numFmtId="177" fontId="47" fillId="0" borderId="0" xfId="0" applyNumberFormat="1" applyFont="1" applyFill="1" applyAlignment="1">
      <alignment horizontal="right"/>
    </xf>
    <xf numFmtId="177" fontId="35" fillId="0" borderId="0" xfId="0" applyNumberFormat="1" applyFont="1" applyFill="1" applyAlignment="1">
      <alignment horizontal="right"/>
    </xf>
    <xf numFmtId="177" fontId="3" fillId="0" borderId="0" xfId="0" applyNumberFormat="1" applyFont="1" applyFill="1" applyAlignment="1">
      <alignment/>
    </xf>
    <xf numFmtId="177" fontId="46" fillId="0" borderId="0" xfId="0" applyNumberFormat="1" applyFont="1" applyFill="1" applyAlignment="1">
      <alignment/>
    </xf>
    <xf numFmtId="177" fontId="35" fillId="0" borderId="0" xfId="44" applyNumberFormat="1" applyFont="1" applyFill="1" applyAlignment="1">
      <alignment horizontal="right"/>
      <protection/>
    </xf>
    <xf numFmtId="177" fontId="3" fillId="0" borderId="0" xfId="44" applyNumberFormat="1" applyFont="1" applyFill="1">
      <alignment/>
      <protection/>
    </xf>
    <xf numFmtId="177" fontId="3" fillId="0" borderId="0" xfId="44" applyNumberFormat="1" applyFont="1" applyFill="1">
      <alignment/>
      <protection/>
    </xf>
    <xf numFmtId="177" fontId="40" fillId="0" borderId="0" xfId="44" applyNumberFormat="1" applyFont="1" applyFill="1">
      <alignment/>
      <protection/>
    </xf>
    <xf numFmtId="177" fontId="3" fillId="0" borderId="0" xfId="47" applyNumberFormat="1" applyFont="1" applyFill="1" applyBorder="1">
      <alignment/>
      <protection/>
    </xf>
    <xf numFmtId="177" fontId="3" fillId="0" borderId="0" xfId="47" applyNumberFormat="1" applyFont="1" applyFill="1">
      <alignment/>
      <protection/>
    </xf>
    <xf numFmtId="177" fontId="3" fillId="0" borderId="0" xfId="47" applyNumberFormat="1" applyFont="1" applyFill="1">
      <alignment/>
      <protection/>
    </xf>
    <xf numFmtId="177" fontId="3" fillId="0" borderId="0" xfId="47" applyNumberFormat="1" applyFont="1" applyFill="1">
      <alignment/>
      <protection/>
    </xf>
    <xf numFmtId="0" fontId="3" fillId="0" borderId="0" xfId="0" applyFont="1" applyFill="1" applyAlignment="1">
      <alignment horizontal="right"/>
    </xf>
    <xf numFmtId="177" fontId="3" fillId="0" borderId="0" xfId="0" applyNumberFormat="1" applyFont="1" applyFill="1" applyBorder="1" applyAlignment="1">
      <alignment/>
    </xf>
    <xf numFmtId="177" fontId="3" fillId="0" borderId="0" xfId="0" applyNumberFormat="1" applyFont="1" applyFill="1" applyAlignment="1">
      <alignment/>
    </xf>
    <xf numFmtId="177" fontId="43" fillId="0" borderId="0" xfId="51" applyNumberFormat="1" applyFont="1" applyFill="1" applyAlignment="1">
      <alignment horizontal="right"/>
      <protection/>
    </xf>
    <xf numFmtId="177" fontId="3" fillId="0" borderId="0" xfId="51" applyNumberFormat="1" applyFont="1" applyFill="1">
      <alignment/>
      <protection/>
    </xf>
    <xf numFmtId="177" fontId="3" fillId="0" borderId="0" xfId="51" applyNumberFormat="1" applyFont="1" applyFill="1">
      <alignment/>
      <protection/>
    </xf>
    <xf numFmtId="177" fontId="40" fillId="0" borderId="0" xfId="0" applyNumberFormat="1" applyFont="1" applyFill="1" applyAlignment="1">
      <alignment horizontal="right"/>
    </xf>
    <xf numFmtId="177" fontId="44" fillId="0" borderId="0" xfId="37" applyNumberFormat="1" applyFont="1" applyFill="1" applyBorder="1">
      <alignment/>
      <protection/>
    </xf>
    <xf numFmtId="177" fontId="44" fillId="0" borderId="0" xfId="37" applyNumberFormat="1" applyFont="1" applyFill="1">
      <alignment/>
      <protection/>
    </xf>
    <xf numFmtId="177" fontId="40" fillId="0" borderId="0" xfId="37" applyNumberFormat="1" applyFont="1" applyFill="1">
      <alignment/>
      <protection/>
    </xf>
    <xf numFmtId="177" fontId="3" fillId="0" borderId="0" xfId="37" applyNumberFormat="1" applyFont="1" applyFill="1">
      <alignment/>
      <protection/>
    </xf>
    <xf numFmtId="177" fontId="3" fillId="0" borderId="0" xfId="37" applyNumberFormat="1" applyFont="1" applyFill="1">
      <alignment/>
      <protection/>
    </xf>
    <xf numFmtId="177" fontId="43" fillId="0" borderId="0" xfId="55" applyNumberFormat="1" applyFont="1" applyFill="1" applyAlignment="1">
      <alignment horizontal="right"/>
      <protection/>
    </xf>
    <xf numFmtId="177" fontId="3" fillId="0" borderId="0" xfId="55" applyNumberFormat="1" applyFont="1" applyFill="1">
      <alignment/>
      <protection/>
    </xf>
    <xf numFmtId="177" fontId="3" fillId="0" borderId="0" xfId="55" applyNumberFormat="1" applyFont="1" applyFill="1">
      <alignment/>
      <protection/>
    </xf>
    <xf numFmtId="177" fontId="40" fillId="0" borderId="0" xfId="55" applyNumberFormat="1" applyFont="1" applyFill="1">
      <alignment/>
      <protection/>
    </xf>
    <xf numFmtId="177" fontId="3" fillId="7" borderId="0" xfId="55" applyNumberFormat="1" applyFont="1" applyFill="1">
      <alignment/>
      <protection/>
    </xf>
    <xf numFmtId="177" fontId="3" fillId="0" borderId="0" xfId="45" applyNumberFormat="1" applyFont="1" applyFill="1">
      <alignment/>
      <protection/>
    </xf>
    <xf numFmtId="177" fontId="40" fillId="0" borderId="0" xfId="45" applyNumberFormat="1" applyFont="1" applyFill="1">
      <alignment/>
      <protection/>
    </xf>
    <xf numFmtId="177" fontId="3" fillId="0" borderId="0" xfId="45" applyNumberFormat="1" applyFont="1" applyFill="1">
      <alignment/>
      <protection/>
    </xf>
    <xf numFmtId="177" fontId="3" fillId="0" borderId="0" xfId="45" applyNumberFormat="1" applyFont="1" applyFill="1">
      <alignment/>
      <protection/>
    </xf>
    <xf numFmtId="177" fontId="35" fillId="0" borderId="0" xfId="61" applyNumberFormat="1" applyFont="1" applyFill="1" applyAlignment="1">
      <alignment horizontal="right"/>
      <protection/>
    </xf>
    <xf numFmtId="177" fontId="36" fillId="0" borderId="0" xfId="61" applyNumberFormat="1" applyFont="1" applyFill="1" applyBorder="1" applyAlignment="1">
      <alignment horizontal="right"/>
      <protection/>
    </xf>
    <xf numFmtId="177" fontId="3" fillId="0" borderId="0" xfId="61" applyNumberFormat="1" applyFont="1" applyFill="1" applyBorder="1" applyAlignment="1">
      <alignment horizontal="right"/>
      <protection/>
    </xf>
    <xf numFmtId="177" fontId="3" fillId="0" borderId="0" xfId="61" applyNumberFormat="1" applyFont="1" applyFill="1">
      <alignment/>
      <protection/>
    </xf>
    <xf numFmtId="177" fontId="40" fillId="0" borderId="0" xfId="61" applyNumberFormat="1" applyFont="1" applyFill="1">
      <alignment/>
      <protection/>
    </xf>
    <xf numFmtId="177" fontId="43" fillId="0" borderId="0" xfId="66" applyNumberFormat="1" applyFont="1" applyFill="1" applyAlignment="1">
      <alignment horizontal="right"/>
      <protection/>
    </xf>
    <xf numFmtId="177" fontId="3" fillId="0" borderId="0" xfId="66" applyNumberFormat="1" applyFont="1" applyFill="1">
      <alignment/>
      <protection/>
    </xf>
    <xf numFmtId="177" fontId="3" fillId="0" borderId="0" xfId="66" applyNumberFormat="1" applyFont="1" applyFill="1">
      <alignment/>
      <protection/>
    </xf>
    <xf numFmtId="177" fontId="3" fillId="0" borderId="0" xfId="37" applyNumberFormat="1" applyFont="1" applyFill="1" applyBorder="1" applyAlignment="1">
      <alignment horizontal="right"/>
      <protection/>
    </xf>
    <xf numFmtId="177" fontId="36" fillId="0" borderId="0" xfId="37" applyNumberFormat="1" applyFont="1" applyFill="1" applyBorder="1" applyAlignment="1">
      <alignment horizontal="right"/>
      <protection/>
    </xf>
    <xf numFmtId="177" fontId="3" fillId="7" borderId="0" xfId="37" applyNumberFormat="1" applyFont="1" applyFill="1">
      <alignment/>
      <protection/>
    </xf>
    <xf numFmtId="177" fontId="3" fillId="0" borderId="0" xfId="39" applyNumberFormat="1" applyFont="1" applyFill="1" applyBorder="1" applyAlignment="1">
      <alignment horizontal="right"/>
      <protection/>
    </xf>
    <xf numFmtId="177" fontId="3" fillId="0" borderId="0" xfId="39" applyNumberFormat="1" applyFont="1" applyFill="1" applyAlignment="1">
      <alignment horizontal="right"/>
      <protection/>
    </xf>
    <xf numFmtId="177" fontId="3" fillId="0" borderId="0" xfId="39" applyNumberFormat="1" applyFont="1" applyFill="1">
      <alignment/>
      <protection/>
    </xf>
    <xf numFmtId="177" fontId="3" fillId="0" borderId="0" xfId="39" applyNumberFormat="1" applyFont="1" applyFill="1" applyAlignment="1">
      <alignment horizontal="right"/>
      <protection/>
    </xf>
    <xf numFmtId="177" fontId="3" fillId="7" borderId="0" xfId="39" applyNumberFormat="1" applyFont="1" applyFill="1">
      <alignment/>
      <protection/>
    </xf>
    <xf numFmtId="177" fontId="3" fillId="0" borderId="0" xfId="43" applyNumberFormat="1" applyFont="1" applyFill="1" applyBorder="1">
      <alignment/>
      <protection/>
    </xf>
    <xf numFmtId="177" fontId="3" fillId="0" borderId="0" xfId="43" applyNumberFormat="1" applyFont="1" applyFill="1">
      <alignment/>
      <protection/>
    </xf>
    <xf numFmtId="177" fontId="3" fillId="0" borderId="0" xfId="43" applyNumberFormat="1" applyFont="1" applyFill="1">
      <alignment/>
      <protection/>
    </xf>
    <xf numFmtId="177" fontId="3" fillId="7" borderId="0" xfId="43" applyNumberFormat="1" applyFont="1" applyFill="1">
      <alignment/>
      <protection/>
    </xf>
    <xf numFmtId="177" fontId="3" fillId="0" borderId="0" xfId="46" applyNumberFormat="1" applyFont="1" applyFill="1" applyBorder="1">
      <alignment/>
      <protection/>
    </xf>
    <xf numFmtId="177" fontId="3" fillId="0" borderId="0" xfId="46" applyNumberFormat="1" applyFont="1" applyFill="1">
      <alignment/>
      <protection/>
    </xf>
    <xf numFmtId="177" fontId="36" fillId="0" borderId="0" xfId="46" applyNumberFormat="1" applyFont="1" applyFill="1">
      <alignment/>
      <protection/>
    </xf>
    <xf numFmtId="177" fontId="3" fillId="0" borderId="0" xfId="46" applyNumberFormat="1" applyFont="1" applyFill="1">
      <alignment/>
      <protection/>
    </xf>
    <xf numFmtId="177" fontId="3" fillId="0" borderId="0" xfId="50" applyNumberFormat="1" applyFont="1" applyFill="1" applyBorder="1">
      <alignment/>
      <protection/>
    </xf>
    <xf numFmtId="177" fontId="3" fillId="0" borderId="0" xfId="50" applyNumberFormat="1" applyFont="1" applyFill="1">
      <alignment/>
      <protection/>
    </xf>
    <xf numFmtId="177" fontId="3" fillId="7" borderId="0" xfId="50" applyNumberFormat="1" applyFont="1" applyFill="1">
      <alignment/>
      <protection/>
    </xf>
    <xf numFmtId="177" fontId="3" fillId="0" borderId="0" xfId="49" applyNumberFormat="1" applyFont="1" applyFill="1" applyBorder="1">
      <alignment/>
      <protection/>
    </xf>
    <xf numFmtId="177" fontId="3" fillId="0" borderId="0" xfId="49" applyNumberFormat="1" applyFont="1" applyFill="1">
      <alignment/>
      <protection/>
    </xf>
    <xf numFmtId="177" fontId="3" fillId="7" borderId="0" xfId="49" applyNumberFormat="1" applyFont="1" applyFill="1">
      <alignment/>
      <protection/>
    </xf>
    <xf numFmtId="177" fontId="3" fillId="10" borderId="0" xfId="0" applyNumberFormat="1" applyFont="1" applyFill="1" applyAlignment="1">
      <alignment horizontal="right"/>
    </xf>
    <xf numFmtId="177" fontId="39" fillId="10" borderId="0" xfId="0" applyNumberFormat="1" applyFont="1" applyFill="1" applyAlignment="1">
      <alignment horizontal="right"/>
    </xf>
    <xf numFmtId="182" fontId="7" fillId="0" borderId="0" xfId="0" applyNumberFormat="1" applyFont="1" applyAlignment="1">
      <alignment horizontal="left"/>
    </xf>
    <xf numFmtId="177" fontId="3" fillId="0" borderId="0" xfId="53" applyNumberFormat="1" applyFont="1" applyFill="1" applyBorder="1" applyAlignment="1">
      <alignment horizontal="right"/>
      <protection/>
    </xf>
    <xf numFmtId="177" fontId="3" fillId="0" borderId="0" xfId="53" applyNumberFormat="1" applyFont="1" applyFill="1" applyAlignment="1">
      <alignment horizontal="right"/>
      <protection/>
    </xf>
    <xf numFmtId="177" fontId="3" fillId="7" borderId="0" xfId="53" applyNumberFormat="1" applyFont="1" applyFill="1" applyAlignment="1">
      <alignment horizontal="right"/>
      <protection/>
    </xf>
    <xf numFmtId="177" fontId="39" fillId="0" borderId="0" xfId="0" applyNumberFormat="1" applyFont="1" applyAlignment="1">
      <alignment horizontal="right"/>
    </xf>
    <xf numFmtId="177" fontId="35" fillId="0" borderId="0" xfId="59" applyNumberFormat="1" applyFont="1" applyFill="1" applyBorder="1" applyAlignment="1">
      <alignment horizontal="right"/>
      <protection/>
    </xf>
    <xf numFmtId="177" fontId="35" fillId="0" borderId="0" xfId="59" applyNumberFormat="1" applyFont="1" applyFill="1" applyAlignment="1">
      <alignment horizontal="right"/>
      <protection/>
    </xf>
    <xf numFmtId="177" fontId="3" fillId="0" borderId="0" xfId="59" applyNumberFormat="1" applyFont="1" applyFill="1" applyAlignment="1">
      <alignment horizontal="right"/>
      <protection/>
    </xf>
    <xf numFmtId="177" fontId="36" fillId="0" borderId="0" xfId="59" applyNumberFormat="1" applyFont="1" applyFill="1" applyAlignment="1">
      <alignment horizontal="right"/>
      <protection/>
    </xf>
    <xf numFmtId="177" fontId="36" fillId="0" borderId="0" xfId="59" applyNumberFormat="1" applyFont="1" applyFill="1">
      <alignment/>
      <protection/>
    </xf>
    <xf numFmtId="177" fontId="3" fillId="0" borderId="0" xfId="59" applyNumberFormat="1" applyFont="1" applyFill="1">
      <alignment/>
      <protection/>
    </xf>
    <xf numFmtId="177" fontId="3" fillId="0" borderId="0" xfId="60" applyNumberFormat="1" applyFont="1" applyFill="1" applyAlignment="1">
      <alignment horizontal="right"/>
      <protection/>
    </xf>
    <xf numFmtId="177" fontId="39" fillId="8" borderId="0" xfId="60" applyNumberFormat="1" applyFont="1" applyFill="1">
      <alignment/>
      <protection/>
    </xf>
    <xf numFmtId="177" fontId="3" fillId="0" borderId="0" xfId="60" applyNumberFormat="1" applyFont="1" applyFill="1">
      <alignment/>
      <protection/>
    </xf>
    <xf numFmtId="177" fontId="6" fillId="7" borderId="0" xfId="60" applyNumberFormat="1" applyFont="1" applyFill="1">
      <alignment/>
      <protection/>
    </xf>
    <xf numFmtId="177" fontId="43" fillId="0" borderId="0" xfId="48" applyNumberFormat="1" applyFont="1" applyFill="1" applyAlignment="1">
      <alignment horizontal="right"/>
      <protection/>
    </xf>
    <xf numFmtId="177" fontId="3" fillId="0" borderId="0" xfId="48" applyNumberFormat="1" applyFont="1" applyFill="1" applyAlignment="1">
      <alignment horizontal="right"/>
      <protection/>
    </xf>
    <xf numFmtId="177" fontId="3" fillId="7" borderId="0" xfId="48" applyNumberFormat="1" applyFont="1" applyFill="1" applyAlignment="1">
      <alignment horizontal="right"/>
      <protection/>
    </xf>
    <xf numFmtId="177" fontId="43" fillId="0" borderId="0" xfId="52" applyNumberFormat="1" applyFont="1" applyFill="1" applyAlignment="1">
      <alignment horizontal="right"/>
      <protection/>
    </xf>
    <xf numFmtId="177" fontId="3" fillId="0" borderId="0" xfId="52" applyNumberFormat="1" applyFont="1" applyFill="1">
      <alignment/>
      <protection/>
    </xf>
    <xf numFmtId="177" fontId="3" fillId="0" borderId="0" xfId="52" applyNumberFormat="1" applyFont="1" applyFill="1">
      <alignment/>
      <protection/>
    </xf>
    <xf numFmtId="177" fontId="41" fillId="0" borderId="0" xfId="38" applyNumberFormat="1" applyFont="1" applyFill="1" applyBorder="1">
      <alignment/>
      <protection/>
    </xf>
    <xf numFmtId="177" fontId="41" fillId="0" borderId="0" xfId="38" applyNumberFormat="1" applyFont="1" applyFill="1">
      <alignment/>
      <protection/>
    </xf>
    <xf numFmtId="177" fontId="36" fillId="0" borderId="0" xfId="38" applyNumberFormat="1" applyFont="1" applyFill="1">
      <alignment/>
      <protection/>
    </xf>
    <xf numFmtId="177" fontId="3" fillId="0" borderId="0" xfId="38" applyNumberFormat="1" applyFont="1" applyFill="1">
      <alignment/>
      <protection/>
    </xf>
    <xf numFmtId="177" fontId="3" fillId="0" borderId="0" xfId="38" applyNumberFormat="1" applyFont="1" applyFill="1">
      <alignment/>
      <protection/>
    </xf>
    <xf numFmtId="177" fontId="3" fillId="0" borderId="0" xfId="38" applyNumberFormat="1" applyFont="1" applyFill="1" applyAlignment="1">
      <alignment horizontal="right"/>
      <protection/>
    </xf>
    <xf numFmtId="177" fontId="3" fillId="0" borderId="0" xfId="56" applyNumberFormat="1" applyFont="1" applyFill="1" applyBorder="1">
      <alignment/>
      <protection/>
    </xf>
    <xf numFmtId="177" fontId="3" fillId="0" borderId="0" xfId="56" applyNumberFormat="1" applyFont="1" applyFill="1">
      <alignment/>
      <protection/>
    </xf>
    <xf numFmtId="177" fontId="36" fillId="0" borderId="0" xfId="56" applyNumberFormat="1" applyFont="1" applyFill="1">
      <alignment/>
      <protection/>
    </xf>
    <xf numFmtId="177" fontId="3" fillId="0" borderId="0" xfId="0" applyNumberFormat="1" applyFont="1" applyAlignment="1">
      <alignment horizontal="right"/>
    </xf>
    <xf numFmtId="177" fontId="3" fillId="0" borderId="0" xfId="64" applyNumberFormat="1" applyFont="1" applyFill="1" applyBorder="1" applyAlignment="1">
      <alignment horizontal="right"/>
      <protection/>
    </xf>
    <xf numFmtId="177" fontId="3" fillId="0" borderId="0" xfId="64" applyNumberFormat="1" applyFont="1" applyFill="1" applyAlignment="1">
      <alignment horizontal="right"/>
      <protection/>
    </xf>
    <xf numFmtId="177" fontId="3" fillId="0" borderId="0" xfId="64" applyNumberFormat="1" applyFont="1" applyFill="1">
      <alignment/>
      <protection/>
    </xf>
    <xf numFmtId="0" fontId="6" fillId="0" borderId="0" xfId="57" applyFont="1" applyFill="1" applyAlignment="1">
      <alignment horizontal="right"/>
      <protection/>
    </xf>
    <xf numFmtId="0" fontId="3" fillId="0" borderId="0" xfId="57" applyFont="1" applyFill="1">
      <alignment/>
      <protection/>
    </xf>
    <xf numFmtId="0" fontId="48" fillId="0" borderId="0" xfId="0" applyFont="1" applyFill="1" applyAlignment="1">
      <alignment/>
    </xf>
    <xf numFmtId="0" fontId="6" fillId="7" borderId="0" xfId="0" applyFont="1" applyFill="1" applyAlignment="1">
      <alignment/>
    </xf>
    <xf numFmtId="0" fontId="3" fillId="7" borderId="0" xfId="0" applyFont="1" applyFill="1" applyAlignment="1">
      <alignment/>
    </xf>
    <xf numFmtId="177" fontId="40" fillId="0" borderId="0" xfId="0" applyNumberFormat="1" applyFont="1" applyAlignment="1">
      <alignment/>
    </xf>
    <xf numFmtId="1" fontId="6" fillId="6" borderId="0" xfId="0" applyNumberFormat="1" applyFont="1" applyFill="1" applyAlignment="1">
      <alignment/>
    </xf>
    <xf numFmtId="1" fontId="6" fillId="6" borderId="5" xfId="0" applyNumberFormat="1" applyFont="1" applyFill="1" applyBorder="1" applyAlignment="1">
      <alignment horizontal="center"/>
    </xf>
    <xf numFmtId="1" fontId="6" fillId="0" borderId="0" xfId="0" applyNumberFormat="1" applyFont="1" applyFill="1" applyAlignment="1">
      <alignment/>
    </xf>
    <xf numFmtId="3" fontId="3" fillId="0" borderId="0" xfId="0" applyNumberFormat="1" applyFont="1" applyFill="1" applyBorder="1" applyAlignment="1">
      <alignment/>
    </xf>
    <xf numFmtId="3" fontId="3" fillId="0" borderId="0" xfId="0" applyNumberFormat="1" applyFont="1" applyFill="1" applyBorder="1" applyAlignment="1">
      <alignment horizontal="right"/>
    </xf>
    <xf numFmtId="177" fontId="3" fillId="0" borderId="0" xfId="41" applyNumberFormat="1" applyFont="1" applyFill="1" applyBorder="1">
      <alignment/>
      <protection/>
    </xf>
    <xf numFmtId="177" fontId="3" fillId="0" borderId="0" xfId="41" applyNumberFormat="1" applyFont="1" applyFill="1" applyBorder="1" applyAlignment="1">
      <alignment horizontal="right"/>
      <protection/>
    </xf>
    <xf numFmtId="3" fontId="3" fillId="0" borderId="0" xfId="41" applyNumberFormat="1" applyFont="1" applyFill="1" applyBorder="1">
      <alignment/>
      <protection/>
    </xf>
    <xf numFmtId="3" fontId="3" fillId="0" borderId="0" xfId="41" applyNumberFormat="1" applyFont="1" applyFill="1" applyBorder="1" applyAlignment="1">
      <alignment horizontal="right"/>
      <protection/>
    </xf>
    <xf numFmtId="177" fontId="6" fillId="0" borderId="0" xfId="42" applyNumberFormat="1" applyFont="1" applyFill="1" applyBorder="1" applyAlignment="1">
      <alignment horizontal="right" vertical="top"/>
      <protection/>
    </xf>
    <xf numFmtId="183" fontId="3" fillId="0" borderId="0" xfId="42" applyNumberFormat="1" applyFont="1" applyFill="1" applyBorder="1" applyAlignment="1">
      <alignment horizontal="right"/>
      <protection/>
    </xf>
    <xf numFmtId="183" fontId="3" fillId="7" borderId="0" xfId="42" applyNumberFormat="1" applyFont="1" applyFill="1" applyBorder="1" applyAlignment="1">
      <alignment horizontal="right"/>
      <protection/>
    </xf>
    <xf numFmtId="183" fontId="3" fillId="7" borderId="0" xfId="42" applyNumberFormat="1" applyFont="1" applyFill="1" applyAlignment="1">
      <alignment horizontal="right"/>
      <protection/>
    </xf>
    <xf numFmtId="0" fontId="3" fillId="0" borderId="0" xfId="42" applyFont="1" applyFill="1" applyBorder="1" applyAlignment="1">
      <alignment horizontal="right" vertical="top"/>
      <protection/>
    </xf>
    <xf numFmtId="3" fontId="3" fillId="0" borderId="0" xfId="42" applyNumberFormat="1" applyFont="1" applyFill="1" applyBorder="1" applyAlignment="1">
      <alignment horizontal="right"/>
      <protection/>
    </xf>
    <xf numFmtId="177" fontId="40" fillId="0" borderId="0" xfId="0" applyNumberFormat="1" applyFont="1" applyFill="1" applyBorder="1" applyAlignment="1">
      <alignment horizontal="right"/>
    </xf>
    <xf numFmtId="177" fontId="3" fillId="0" borderId="0" xfId="44" applyNumberFormat="1" applyFont="1" applyFill="1" applyBorder="1" applyAlignment="1">
      <alignment horizontal="right"/>
      <protection/>
    </xf>
    <xf numFmtId="3" fontId="3" fillId="0" borderId="0" xfId="44" applyNumberFormat="1" applyFont="1" applyFill="1" applyBorder="1">
      <alignment/>
      <protection/>
    </xf>
    <xf numFmtId="3" fontId="3" fillId="0" borderId="0" xfId="44" applyNumberFormat="1" applyFont="1" applyFill="1" applyBorder="1" applyAlignment="1">
      <alignment horizontal="right"/>
      <protection/>
    </xf>
    <xf numFmtId="177" fontId="3" fillId="0" borderId="0" xfId="47" applyNumberFormat="1" applyFont="1" applyFill="1" applyBorder="1">
      <alignment/>
      <protection/>
    </xf>
    <xf numFmtId="177" fontId="3" fillId="0" borderId="0" xfId="47" applyNumberFormat="1" applyFont="1" applyFill="1" applyBorder="1" applyAlignment="1">
      <alignment horizontal="right"/>
      <protection/>
    </xf>
    <xf numFmtId="3" fontId="3" fillId="0" borderId="0" xfId="47" applyNumberFormat="1" applyFont="1" applyFill="1" applyBorder="1">
      <alignment/>
      <protection/>
    </xf>
    <xf numFmtId="3" fontId="3" fillId="0" borderId="0" xfId="47" applyNumberFormat="1" applyFont="1" applyFill="1" applyBorder="1" applyAlignment="1">
      <alignment horizontal="right"/>
      <protection/>
    </xf>
    <xf numFmtId="177" fontId="3" fillId="0" borderId="0" xfId="51" applyNumberFormat="1" applyFont="1" applyFill="1" applyBorder="1">
      <alignment/>
      <protection/>
    </xf>
    <xf numFmtId="177" fontId="3" fillId="0" borderId="0" xfId="51" applyNumberFormat="1" applyFont="1" applyFill="1" applyBorder="1" applyAlignment="1">
      <alignment horizontal="right"/>
      <protection/>
    </xf>
    <xf numFmtId="3" fontId="3" fillId="0" borderId="0" xfId="51" applyNumberFormat="1" applyFont="1" applyFill="1" applyBorder="1">
      <alignment/>
      <protection/>
    </xf>
    <xf numFmtId="3" fontId="3" fillId="0" borderId="0" xfId="51" applyNumberFormat="1" applyFont="1" applyFill="1" applyBorder="1" applyAlignment="1">
      <alignment horizontal="right"/>
      <protection/>
    </xf>
    <xf numFmtId="177" fontId="3" fillId="0" borderId="0" xfId="37" applyNumberFormat="1" applyFont="1" applyFill="1" applyBorder="1">
      <alignment/>
      <protection/>
    </xf>
    <xf numFmtId="177" fontId="3" fillId="0" borderId="0" xfId="37" applyNumberFormat="1" applyFont="1" applyFill="1" applyBorder="1" applyAlignment="1">
      <alignment horizontal="right"/>
      <protection/>
    </xf>
    <xf numFmtId="3" fontId="3" fillId="0" borderId="0" xfId="37" applyNumberFormat="1" applyFont="1" applyFill="1" applyBorder="1">
      <alignment/>
      <protection/>
    </xf>
    <xf numFmtId="3" fontId="3" fillId="0" borderId="0" xfId="37" applyNumberFormat="1" applyFont="1" applyFill="1" applyBorder="1" applyAlignment="1">
      <alignment horizontal="right"/>
      <protection/>
    </xf>
    <xf numFmtId="177" fontId="5" fillId="0" borderId="0" xfId="55" applyNumberFormat="1" applyFont="1" applyFill="1" applyBorder="1">
      <alignment/>
      <protection/>
    </xf>
    <xf numFmtId="177" fontId="5" fillId="0" borderId="0" xfId="55" applyNumberFormat="1" applyFont="1" applyFill="1" applyBorder="1" applyAlignment="1">
      <alignment horizontal="right"/>
      <protection/>
    </xf>
    <xf numFmtId="177" fontId="3" fillId="0" borderId="0" xfId="55" applyNumberFormat="1" applyFont="1" applyFill="1" applyBorder="1" applyAlignment="1">
      <alignment horizontal="right"/>
      <protection/>
    </xf>
    <xf numFmtId="3" fontId="5" fillId="0" borderId="0" xfId="55" applyNumberFormat="1" applyFont="1" applyFill="1" applyBorder="1">
      <alignment/>
      <protection/>
    </xf>
    <xf numFmtId="3" fontId="5" fillId="0" borderId="0" xfId="55" applyNumberFormat="1" applyFont="1" applyFill="1" applyBorder="1" applyAlignment="1">
      <alignment horizontal="right"/>
      <protection/>
    </xf>
    <xf numFmtId="3" fontId="3" fillId="0" borderId="0" xfId="55" applyNumberFormat="1" applyFont="1" applyFill="1" applyBorder="1" applyAlignment="1">
      <alignment horizontal="right"/>
      <protection/>
    </xf>
    <xf numFmtId="177" fontId="3" fillId="0" borderId="0" xfId="45" applyNumberFormat="1" applyFont="1" applyFill="1" applyBorder="1" applyAlignment="1">
      <alignment horizontal="right"/>
      <protection/>
    </xf>
    <xf numFmtId="3" fontId="3" fillId="0" borderId="0" xfId="45" applyNumberFormat="1" applyFont="1" applyFill="1" applyBorder="1">
      <alignment/>
      <protection/>
    </xf>
    <xf numFmtId="3" fontId="3" fillId="0" borderId="0" xfId="45" applyNumberFormat="1" applyFont="1" applyFill="1" applyBorder="1" applyAlignment="1">
      <alignment horizontal="right"/>
      <protection/>
    </xf>
    <xf numFmtId="177" fontId="3" fillId="0" borderId="0" xfId="61" applyNumberFormat="1" applyFont="1" applyFill="1" applyBorder="1">
      <alignment/>
      <protection/>
    </xf>
    <xf numFmtId="177" fontId="3" fillId="0" borderId="0" xfId="61" applyNumberFormat="1" applyFont="1" applyFill="1" applyBorder="1" applyAlignment="1">
      <alignment horizontal="right"/>
      <protection/>
    </xf>
    <xf numFmtId="3" fontId="3" fillId="0" borderId="0" xfId="61" applyNumberFormat="1" applyFont="1" applyFill="1" applyBorder="1">
      <alignment/>
      <protection/>
    </xf>
    <xf numFmtId="3" fontId="3" fillId="0" borderId="0" xfId="61" applyNumberFormat="1" applyFont="1" applyFill="1" applyBorder="1" applyAlignment="1">
      <alignment horizontal="right"/>
      <protection/>
    </xf>
    <xf numFmtId="177" fontId="3" fillId="0" borderId="0" xfId="66" applyNumberFormat="1" applyFont="1" applyFill="1" applyBorder="1">
      <alignment/>
      <protection/>
    </xf>
    <xf numFmtId="177" fontId="3" fillId="0" borderId="0" xfId="66" applyNumberFormat="1" applyFont="1" applyFill="1" applyBorder="1" applyAlignment="1">
      <alignment horizontal="right"/>
      <protection/>
    </xf>
    <xf numFmtId="3" fontId="3" fillId="0" borderId="0" xfId="66" applyNumberFormat="1" applyFont="1" applyFill="1" applyBorder="1">
      <alignment/>
      <protection/>
    </xf>
    <xf numFmtId="3" fontId="3" fillId="0" borderId="0" xfId="66" applyNumberFormat="1" applyFont="1" applyFill="1" applyBorder="1" applyAlignment="1">
      <alignment horizontal="right"/>
      <protection/>
    </xf>
    <xf numFmtId="177" fontId="7" fillId="6" borderId="5" xfId="0" applyNumberFormat="1" applyFont="1" applyFill="1" applyBorder="1" applyAlignment="1">
      <alignment/>
    </xf>
    <xf numFmtId="177" fontId="46" fillId="0" borderId="0" xfId="37" applyNumberFormat="1" applyFont="1" applyFill="1" applyBorder="1" applyAlignment="1">
      <alignment horizontal="right"/>
      <protection/>
    </xf>
    <xf numFmtId="0" fontId="3" fillId="0" borderId="0" xfId="39" applyFont="1" applyFill="1" applyBorder="1" applyAlignment="1">
      <alignment horizontal="right"/>
      <protection/>
    </xf>
    <xf numFmtId="3" fontId="3" fillId="0" borderId="0" xfId="39" applyNumberFormat="1" applyFont="1" applyFill="1" applyBorder="1" applyAlignment="1">
      <alignment horizontal="right"/>
      <protection/>
    </xf>
    <xf numFmtId="177" fontId="3" fillId="0" borderId="0" xfId="43" applyNumberFormat="1" applyFont="1" applyFill="1" applyBorder="1" applyAlignment="1">
      <alignment horizontal="right"/>
      <protection/>
    </xf>
    <xf numFmtId="177" fontId="6" fillId="0" borderId="0" xfId="43" applyNumberFormat="1" applyFont="1" applyFill="1" applyBorder="1" applyAlignment="1">
      <alignment horizontal="right"/>
      <protection/>
    </xf>
    <xf numFmtId="177" fontId="6" fillId="7" borderId="0" xfId="43" applyNumberFormat="1" applyFont="1" applyFill="1" applyBorder="1" applyAlignment="1">
      <alignment horizontal="right"/>
      <protection/>
    </xf>
    <xf numFmtId="3" fontId="3" fillId="0" borderId="0" xfId="43" applyNumberFormat="1" applyFont="1" applyFill="1" applyBorder="1">
      <alignment/>
      <protection/>
    </xf>
    <xf numFmtId="3" fontId="3" fillId="0" borderId="0" xfId="43" applyNumberFormat="1" applyFont="1" applyFill="1" applyBorder="1" applyAlignment="1">
      <alignment horizontal="right"/>
      <protection/>
    </xf>
    <xf numFmtId="3" fontId="6" fillId="0" borderId="0" xfId="43" applyNumberFormat="1" applyFont="1" applyFill="1" applyBorder="1" applyAlignment="1">
      <alignment horizontal="right"/>
      <protection/>
    </xf>
    <xf numFmtId="3" fontId="6" fillId="0" borderId="0" xfId="0" applyNumberFormat="1" applyFont="1" applyFill="1" applyBorder="1" applyAlignment="1">
      <alignment horizontal="right"/>
    </xf>
    <xf numFmtId="177" fontId="3" fillId="0" borderId="0" xfId="46" applyNumberFormat="1" applyFont="1" applyFill="1" applyBorder="1" applyAlignment="1">
      <alignment horizontal="right"/>
      <protection/>
    </xf>
    <xf numFmtId="177" fontId="3" fillId="7" borderId="0" xfId="46" applyNumberFormat="1" applyFont="1" applyFill="1" applyBorder="1" applyAlignment="1">
      <alignment horizontal="right"/>
      <protection/>
    </xf>
    <xf numFmtId="3" fontId="3" fillId="0" borderId="0" xfId="46" applyNumberFormat="1" applyFont="1" applyFill="1" applyBorder="1">
      <alignment/>
      <protection/>
    </xf>
    <xf numFmtId="3" fontId="3" fillId="0" borderId="0" xfId="46" applyNumberFormat="1" applyFont="1" applyFill="1" applyBorder="1" applyAlignment="1">
      <alignment horizontal="right"/>
      <protection/>
    </xf>
    <xf numFmtId="177" fontId="3" fillId="0" borderId="0" xfId="50" applyNumberFormat="1" applyFont="1" applyFill="1" applyBorder="1" applyAlignment="1">
      <alignment horizontal="right"/>
      <protection/>
    </xf>
    <xf numFmtId="3" fontId="3" fillId="0" borderId="0" xfId="50" applyNumberFormat="1" applyFont="1" applyFill="1" applyBorder="1">
      <alignment/>
      <protection/>
    </xf>
    <xf numFmtId="3" fontId="3" fillId="0" borderId="0" xfId="50" applyNumberFormat="1" applyFont="1" applyFill="1" applyBorder="1" applyAlignment="1">
      <alignment horizontal="right"/>
      <protection/>
    </xf>
    <xf numFmtId="3" fontId="3" fillId="0" borderId="0" xfId="49" applyNumberFormat="1" applyFont="1" applyFill="1" applyBorder="1" applyAlignment="1">
      <alignment horizontal="right"/>
      <protection/>
    </xf>
    <xf numFmtId="177" fontId="6" fillId="7" borderId="0" xfId="37" applyNumberFormat="1" applyFont="1" applyFill="1" applyBorder="1" applyAlignment="1">
      <alignment horizontal="right"/>
      <protection/>
    </xf>
    <xf numFmtId="177" fontId="6" fillId="0" borderId="0" xfId="37" applyNumberFormat="1" applyFont="1" applyFill="1" applyBorder="1" applyAlignment="1">
      <alignment horizontal="right"/>
      <protection/>
    </xf>
    <xf numFmtId="177" fontId="3" fillId="0" borderId="0" xfId="0" applyNumberFormat="1" applyFont="1" applyAlignment="1">
      <alignment/>
    </xf>
    <xf numFmtId="3" fontId="3" fillId="0" borderId="0" xfId="53" applyNumberFormat="1" applyFont="1" applyFill="1" applyBorder="1">
      <alignment/>
      <protection/>
    </xf>
    <xf numFmtId="3" fontId="3" fillId="0" borderId="0" xfId="53" applyNumberFormat="1" applyFont="1" applyFill="1" applyBorder="1" applyAlignment="1">
      <alignment horizontal="right"/>
      <protection/>
    </xf>
    <xf numFmtId="3" fontId="3" fillId="0" borderId="0" xfId="59" applyNumberFormat="1" applyFont="1" applyFill="1" applyBorder="1">
      <alignment/>
      <protection/>
    </xf>
    <xf numFmtId="3" fontId="3" fillId="0" borderId="0" xfId="59" applyNumberFormat="1" applyFont="1" applyFill="1" applyBorder="1" applyAlignment="1">
      <alignment horizontal="right"/>
      <protection/>
    </xf>
    <xf numFmtId="0" fontId="3" fillId="0" borderId="0" xfId="60" applyFont="1" applyFill="1" applyBorder="1" applyAlignment="1">
      <alignment horizontal="right"/>
      <protection/>
    </xf>
    <xf numFmtId="3" fontId="3" fillId="0" borderId="0" xfId="60" applyNumberFormat="1" applyFont="1" applyFill="1" applyBorder="1" applyAlignment="1">
      <alignment horizontal="right"/>
      <protection/>
    </xf>
    <xf numFmtId="3" fontId="3" fillId="0" borderId="0" xfId="52" applyNumberFormat="1" applyFont="1" applyFill="1" applyBorder="1" applyAlignment="1">
      <alignment horizontal="right"/>
      <protection/>
    </xf>
    <xf numFmtId="177" fontId="5" fillId="0" borderId="0" xfId="0" applyNumberFormat="1" applyFont="1" applyFill="1" applyAlignment="1">
      <alignment/>
    </xf>
    <xf numFmtId="177" fontId="6" fillId="0" borderId="0" xfId="0" applyNumberFormat="1" applyFont="1" applyFill="1" applyBorder="1" applyAlignment="1">
      <alignment/>
    </xf>
    <xf numFmtId="1" fontId="3" fillId="0" borderId="0" xfId="0" applyNumberFormat="1" applyFont="1" applyAlignment="1">
      <alignment/>
    </xf>
    <xf numFmtId="177" fontId="3" fillId="7" borderId="0" xfId="0" applyNumberFormat="1" applyFont="1" applyFill="1" applyAlignment="1">
      <alignment horizontal="right"/>
    </xf>
    <xf numFmtId="177" fontId="3" fillId="0" borderId="0" xfId="0" applyNumberFormat="1" applyFont="1" applyAlignment="1">
      <alignment/>
    </xf>
    <xf numFmtId="177" fontId="46" fillId="0" borderId="0" xfId="37" applyNumberFormat="1" applyFont="1" applyFill="1" applyBorder="1" applyAlignment="1">
      <alignment horizontal="right"/>
      <protection/>
    </xf>
    <xf numFmtId="177" fontId="3" fillId="0" borderId="0" xfId="42" applyNumberFormat="1" applyFont="1" applyFill="1" applyBorder="1">
      <alignment/>
      <protection/>
    </xf>
    <xf numFmtId="177" fontId="3" fillId="0" borderId="0" xfId="42" applyNumberFormat="1" applyFont="1" applyFill="1" applyAlignment="1">
      <alignment horizontal="right"/>
      <protection/>
    </xf>
    <xf numFmtId="177" fontId="3" fillId="0" borderId="0" xfId="42" applyNumberFormat="1" applyFont="1" applyFill="1" applyAlignment="1">
      <alignment horizontal="right"/>
      <protection/>
    </xf>
    <xf numFmtId="177" fontId="44" fillId="0" borderId="0" xfId="0" applyNumberFormat="1" applyFont="1" applyFill="1" applyBorder="1" applyAlignment="1">
      <alignment horizontal="right" vertical="center"/>
    </xf>
    <xf numFmtId="177" fontId="36" fillId="7" borderId="0" xfId="0" applyNumberFormat="1" applyFont="1" applyFill="1" applyAlignment="1">
      <alignment horizontal="right"/>
    </xf>
    <xf numFmtId="177" fontId="3" fillId="7" borderId="0" xfId="51" applyNumberFormat="1" applyFont="1" applyFill="1" applyBorder="1">
      <alignment/>
      <protection/>
    </xf>
    <xf numFmtId="177" fontId="3" fillId="7" borderId="0" xfId="51" applyNumberFormat="1" applyFont="1" applyFill="1" applyAlignment="1">
      <alignment horizontal="right"/>
      <protection/>
    </xf>
    <xf numFmtId="177" fontId="47" fillId="7" borderId="0" xfId="51" applyNumberFormat="1" applyFont="1" applyFill="1" applyAlignment="1">
      <alignment horizontal="right"/>
      <protection/>
    </xf>
    <xf numFmtId="177" fontId="3" fillId="0" borderId="0" xfId="51" applyNumberFormat="1" applyFont="1" applyFill="1" applyAlignment="1">
      <alignment horizontal="right"/>
      <protection/>
    </xf>
    <xf numFmtId="177" fontId="41" fillId="0" borderId="0" xfId="37" applyNumberFormat="1" applyFont="1" applyFill="1" applyAlignment="1">
      <alignment horizontal="right"/>
      <protection/>
    </xf>
    <xf numFmtId="177" fontId="3" fillId="0" borderId="0" xfId="37" applyNumberFormat="1" applyFont="1" applyFill="1" applyAlignment="1">
      <alignment horizontal="right"/>
      <protection/>
    </xf>
    <xf numFmtId="177" fontId="3" fillId="7" borderId="0" xfId="37" applyNumberFormat="1" applyFont="1" applyFill="1" applyAlignment="1">
      <alignment horizontal="right"/>
      <protection/>
    </xf>
    <xf numFmtId="177" fontId="49" fillId="8" borderId="0" xfId="45" applyNumberFormat="1" applyFont="1" applyFill="1" applyBorder="1">
      <alignment/>
      <protection/>
    </xf>
    <xf numFmtId="177" fontId="3" fillId="0" borderId="0" xfId="45" applyNumberFormat="1" applyFont="1" applyFill="1" applyAlignment="1">
      <alignment horizontal="right"/>
      <protection/>
    </xf>
    <xf numFmtId="177" fontId="3" fillId="0" borderId="0" xfId="45" applyNumberFormat="1" applyFont="1" applyFill="1">
      <alignment/>
      <protection/>
    </xf>
    <xf numFmtId="177" fontId="3" fillId="0" borderId="0" xfId="66" applyNumberFormat="1" applyFont="1" applyFill="1" applyAlignment="1">
      <alignment horizontal="right"/>
      <protection/>
    </xf>
    <xf numFmtId="177" fontId="3" fillId="7" borderId="0" xfId="39" applyNumberFormat="1" applyFont="1" applyFill="1" applyAlignment="1">
      <alignment horizontal="right"/>
      <protection/>
    </xf>
    <xf numFmtId="177" fontId="3" fillId="6" borderId="0" xfId="43" applyNumberFormat="1" applyFont="1" applyFill="1" applyAlignment="1">
      <alignment horizontal="right"/>
      <protection/>
    </xf>
    <xf numFmtId="177" fontId="3" fillId="6" borderId="0" xfId="50" applyNumberFormat="1" applyFont="1" applyFill="1" applyAlignment="1">
      <alignment horizontal="right"/>
      <protection/>
    </xf>
    <xf numFmtId="177" fontId="3" fillId="0" borderId="0" xfId="46" applyNumberFormat="1" applyFont="1" applyFill="1" applyAlignment="1">
      <alignment horizontal="right"/>
      <protection/>
    </xf>
    <xf numFmtId="177" fontId="36" fillId="0" borderId="0" xfId="46" applyNumberFormat="1" applyFont="1" applyFill="1" applyAlignment="1">
      <alignment horizontal="right"/>
      <protection/>
    </xf>
    <xf numFmtId="0" fontId="3" fillId="7" borderId="0" xfId="0" applyFont="1" applyFill="1" applyAlignment="1">
      <alignment/>
    </xf>
    <xf numFmtId="177" fontId="3" fillId="0" borderId="0" xfId="46" applyNumberFormat="1" applyFont="1" applyFill="1" applyAlignment="1">
      <alignment horizontal="right"/>
      <protection/>
    </xf>
    <xf numFmtId="177" fontId="3" fillId="0" borderId="0" xfId="46" applyNumberFormat="1" applyFont="1" applyFill="1">
      <alignment/>
      <protection/>
    </xf>
    <xf numFmtId="177" fontId="3" fillId="7" borderId="0" xfId="50" applyNumberFormat="1" applyFont="1" applyFill="1" applyBorder="1" applyAlignment="1">
      <alignment horizontal="right"/>
      <protection/>
    </xf>
    <xf numFmtId="183" fontId="3" fillId="7" borderId="0" xfId="49" applyNumberFormat="1" applyFont="1" applyFill="1" applyAlignment="1">
      <alignment horizontal="right"/>
      <protection/>
    </xf>
    <xf numFmtId="177" fontId="3" fillId="7" borderId="0" xfId="49" applyNumberFormat="1" applyFont="1" applyFill="1" applyAlignment="1">
      <alignment horizontal="right"/>
      <protection/>
    </xf>
    <xf numFmtId="177" fontId="3" fillId="7" borderId="0" xfId="53" applyNumberFormat="1" applyFont="1" applyFill="1" applyBorder="1">
      <alignment/>
      <protection/>
    </xf>
    <xf numFmtId="177" fontId="39" fillId="7" borderId="0" xfId="53" applyNumberFormat="1" applyFont="1" applyFill="1" applyAlignment="1">
      <alignment horizontal="right"/>
      <protection/>
    </xf>
    <xf numFmtId="177" fontId="3" fillId="0" borderId="0" xfId="38" applyNumberFormat="1" applyFont="1" applyFill="1" applyBorder="1">
      <alignment/>
      <protection/>
    </xf>
    <xf numFmtId="177" fontId="3" fillId="0" borderId="0" xfId="38" applyNumberFormat="1" applyFont="1" applyFill="1" applyAlignment="1">
      <alignment horizontal="right"/>
      <protection/>
    </xf>
    <xf numFmtId="177" fontId="3" fillId="0" borderId="0" xfId="56" applyNumberFormat="1" applyFont="1" applyFill="1" applyAlignment="1">
      <alignment horizontal="right"/>
      <protection/>
    </xf>
    <xf numFmtId="177" fontId="3" fillId="7" borderId="0" xfId="56" applyNumberFormat="1" applyFont="1" applyFill="1" applyAlignment="1">
      <alignment horizontal="right"/>
      <protection/>
    </xf>
    <xf numFmtId="176" fontId="3" fillId="0" borderId="0" xfId="0" applyNumberFormat="1" applyFont="1" applyFill="1" applyAlignment="1">
      <alignment horizontal="right"/>
    </xf>
    <xf numFmtId="0" fontId="50" fillId="0" borderId="0" xfId="0" applyFont="1" applyBorder="1" applyAlignment="1">
      <alignment horizontal="left"/>
    </xf>
    <xf numFmtId="1" fontId="3" fillId="0" borderId="0" xfId="56" applyNumberFormat="1" applyFont="1" applyFill="1" applyBorder="1" applyAlignment="1">
      <alignment horizontal="right"/>
      <protection/>
    </xf>
    <xf numFmtId="0" fontId="0" fillId="0" borderId="0" xfId="0" applyFont="1" applyFill="1" applyBorder="1" applyAlignment="1">
      <alignment/>
    </xf>
    <xf numFmtId="0" fontId="3" fillId="0" borderId="0" xfId="0" applyFont="1" applyBorder="1" applyAlignment="1">
      <alignment/>
    </xf>
    <xf numFmtId="0" fontId="0" fillId="0" borderId="0" xfId="0" applyFont="1" applyFill="1" applyBorder="1" applyAlignment="1">
      <alignment/>
    </xf>
    <xf numFmtId="0" fontId="0" fillId="0" borderId="0" xfId="0" applyBorder="1" applyAlignment="1">
      <alignment/>
    </xf>
    <xf numFmtId="177" fontId="30" fillId="0" borderId="0" xfId="0" applyNumberFormat="1" applyFont="1" applyFill="1" applyAlignment="1">
      <alignment horizontal="right"/>
    </xf>
    <xf numFmtId="3" fontId="30" fillId="0" borderId="0" xfId="0" applyNumberFormat="1" applyFont="1" applyFill="1" applyAlignment="1">
      <alignment horizontal="right"/>
    </xf>
    <xf numFmtId="176" fontId="51" fillId="0" borderId="0" xfId="0" applyNumberFormat="1" applyFont="1" applyAlignment="1">
      <alignment/>
    </xf>
    <xf numFmtId="176" fontId="52" fillId="0" borderId="0" xfId="0" applyNumberFormat="1" applyFont="1" applyAlignment="1">
      <alignment/>
    </xf>
    <xf numFmtId="181" fontId="0" fillId="0" borderId="0" xfId="67" applyNumberFormat="1" applyFont="1" applyFill="1" applyAlignment="1">
      <alignment/>
    </xf>
    <xf numFmtId="0" fontId="0" fillId="0" borderId="0" xfId="40">
      <alignment/>
      <protection/>
    </xf>
    <xf numFmtId="0" fontId="55" fillId="0" borderId="0" xfId="40" applyFont="1" applyBorder="1" applyAlignment="1" quotePrefix="1">
      <alignment horizontal="right" vertical="top"/>
      <protection/>
    </xf>
    <xf numFmtId="0" fontId="0" fillId="0" borderId="0" xfId="40" applyBorder="1">
      <alignment/>
      <protection/>
    </xf>
    <xf numFmtId="0" fontId="4" fillId="0" borderId="0" xfId="40" applyFont="1" applyAlignment="1">
      <alignment horizontal="center"/>
      <protection/>
    </xf>
    <xf numFmtId="0" fontId="6" fillId="0" borderId="0" xfId="40" applyFont="1" applyFill="1" applyBorder="1" applyAlignment="1">
      <alignment horizontal="center"/>
      <protection/>
    </xf>
    <xf numFmtId="0" fontId="4" fillId="0" borderId="0" xfId="40" applyFont="1" applyBorder="1" applyAlignment="1">
      <alignment horizontal="center"/>
      <protection/>
    </xf>
    <xf numFmtId="0" fontId="0" fillId="0" borderId="0" xfId="40" applyAlignment="1">
      <alignment/>
      <protection/>
    </xf>
    <xf numFmtId="0" fontId="6" fillId="11" borderId="7" xfId="40" applyFont="1" applyFill="1" applyBorder="1" applyAlignment="1">
      <alignment horizontal="center" vertical="center"/>
      <protection/>
    </xf>
    <xf numFmtId="184" fontId="5" fillId="0" borderId="10" xfId="40" applyNumberFormat="1" applyFont="1" applyBorder="1" applyAlignment="1">
      <alignment horizontal="center" vertical="center"/>
      <protection/>
    </xf>
    <xf numFmtId="184" fontId="5" fillId="0" borderId="8" xfId="40" applyNumberFormat="1" applyFont="1" applyBorder="1" applyAlignment="1">
      <alignment horizontal="center" vertical="center"/>
      <protection/>
    </xf>
    <xf numFmtId="184" fontId="3" fillId="0" borderId="8" xfId="40" applyNumberFormat="1" applyFont="1" applyBorder="1" applyAlignment="1">
      <alignment horizontal="center" vertical="center"/>
      <protection/>
    </xf>
    <xf numFmtId="184" fontId="5" fillId="0" borderId="11" xfId="40" applyNumberFormat="1" applyFont="1" applyBorder="1" applyAlignment="1">
      <alignment horizontal="center"/>
      <protection/>
    </xf>
    <xf numFmtId="184" fontId="39" fillId="0" borderId="7" xfId="40" applyNumberFormat="1" applyFont="1" applyBorder="1" applyAlignment="1">
      <alignment horizontal="center"/>
      <protection/>
    </xf>
    <xf numFmtId="0" fontId="6" fillId="11" borderId="12" xfId="40" applyFont="1" applyFill="1" applyBorder="1" applyAlignment="1">
      <alignment horizontal="center" vertical="center"/>
      <protection/>
    </xf>
    <xf numFmtId="184" fontId="5" fillId="0" borderId="13" xfId="40" applyNumberFormat="1" applyFont="1" applyBorder="1" applyAlignment="1">
      <alignment horizontal="center" vertical="center"/>
      <protection/>
    </xf>
    <xf numFmtId="184" fontId="5" fillId="0" borderId="0" xfId="40" applyNumberFormat="1" applyFont="1" applyBorder="1" applyAlignment="1">
      <alignment horizontal="center" vertical="center"/>
      <protection/>
    </xf>
    <xf numFmtId="184" fontId="3" fillId="0" borderId="0" xfId="40" applyNumberFormat="1" applyFont="1" applyBorder="1" applyAlignment="1">
      <alignment horizontal="center" vertical="center"/>
      <protection/>
    </xf>
    <xf numFmtId="184" fontId="5" fillId="0" borderId="14" xfId="40" applyNumberFormat="1" applyFont="1" applyBorder="1" applyAlignment="1">
      <alignment horizontal="center"/>
      <protection/>
    </xf>
    <xf numFmtId="184" fontId="39" fillId="0" borderId="12" xfId="40" applyNumberFormat="1" applyFont="1" applyBorder="1" applyAlignment="1">
      <alignment horizontal="center"/>
      <protection/>
    </xf>
    <xf numFmtId="184" fontId="5" fillId="0" borderId="14" xfId="40" applyNumberFormat="1" applyFont="1" applyBorder="1" applyAlignment="1" quotePrefix="1">
      <alignment horizontal="center"/>
      <protection/>
    </xf>
    <xf numFmtId="184" fontId="3" fillId="0" borderId="14" xfId="40" applyNumberFormat="1" applyFont="1" applyBorder="1" applyAlignment="1" quotePrefix="1">
      <alignment horizontal="center"/>
      <protection/>
    </xf>
    <xf numFmtId="0" fontId="0" fillId="0" borderId="0" xfId="40" applyAlignment="1">
      <alignment vertical="center"/>
      <protection/>
    </xf>
    <xf numFmtId="0" fontId="6" fillId="11" borderId="15" xfId="40" applyFont="1" applyFill="1" applyBorder="1" applyAlignment="1">
      <alignment horizontal="center" vertical="center"/>
      <protection/>
    </xf>
    <xf numFmtId="184" fontId="5" fillId="0" borderId="16" xfId="40" applyNumberFormat="1" applyFont="1" applyBorder="1" applyAlignment="1">
      <alignment horizontal="center" vertical="center"/>
      <protection/>
    </xf>
    <xf numFmtId="184" fontId="5" fillId="0" borderId="17" xfId="40" applyNumberFormat="1" applyFont="1" applyBorder="1" applyAlignment="1">
      <alignment horizontal="center" vertical="center"/>
      <protection/>
    </xf>
    <xf numFmtId="184" fontId="3" fillId="0" borderId="17" xfId="40" applyNumberFormat="1" applyFont="1" applyBorder="1" applyAlignment="1">
      <alignment horizontal="center" vertical="center"/>
      <protection/>
    </xf>
    <xf numFmtId="184" fontId="5" fillId="0" borderId="18" xfId="40" applyNumberFormat="1" applyFont="1" applyBorder="1" applyAlignment="1" quotePrefix="1">
      <alignment horizontal="center"/>
      <protection/>
    </xf>
    <xf numFmtId="184" fontId="39" fillId="0" borderId="15" xfId="40" applyNumberFormat="1" applyFont="1" applyBorder="1" applyAlignment="1">
      <alignment horizontal="center"/>
      <protection/>
    </xf>
    <xf numFmtId="181" fontId="0" fillId="0" borderId="0" xfId="67" applyNumberFormat="1" applyAlignment="1">
      <alignment vertical="center"/>
    </xf>
    <xf numFmtId="0" fontId="56" fillId="0" borderId="0" xfId="40" applyFont="1" applyAlignment="1">
      <alignment vertical="center"/>
      <protection/>
    </xf>
    <xf numFmtId="0" fontId="6" fillId="11" borderId="19" xfId="40" applyFont="1" applyFill="1" applyBorder="1" applyAlignment="1">
      <alignment horizontal="center" vertical="center"/>
      <protection/>
    </xf>
    <xf numFmtId="185" fontId="6" fillId="0" borderId="20" xfId="40" applyNumberFormat="1" applyFont="1" applyFill="1" applyBorder="1" applyAlignment="1">
      <alignment horizontal="center" vertical="center"/>
      <protection/>
    </xf>
    <xf numFmtId="185" fontId="6" fillId="0" borderId="21" xfId="40" applyNumberFormat="1" applyFont="1" applyFill="1" applyBorder="1" applyAlignment="1">
      <alignment horizontal="center" vertical="center"/>
      <protection/>
    </xf>
    <xf numFmtId="185" fontId="6" fillId="0" borderId="22" xfId="40" applyNumberFormat="1" applyFont="1" applyFill="1" applyBorder="1" applyAlignment="1">
      <alignment horizontal="center" vertical="center"/>
      <protection/>
    </xf>
    <xf numFmtId="185" fontId="6" fillId="0" borderId="19" xfId="40" applyNumberFormat="1" applyFont="1" applyFill="1" applyBorder="1" applyAlignment="1">
      <alignment horizontal="center" vertical="center"/>
      <protection/>
    </xf>
    <xf numFmtId="0" fontId="6" fillId="11" borderId="7" xfId="40" applyFont="1" applyFill="1" applyBorder="1" applyAlignment="1">
      <alignment horizontal="center"/>
      <protection/>
    </xf>
    <xf numFmtId="186" fontId="5" fillId="0" borderId="10" xfId="40" applyNumberFormat="1" applyFont="1" applyFill="1" applyBorder="1" applyAlignment="1">
      <alignment horizontal="center" vertical="center"/>
      <protection/>
    </xf>
    <xf numFmtId="186" fontId="5" fillId="0" borderId="8" xfId="40" applyNumberFormat="1" applyFont="1" applyFill="1" applyBorder="1" applyAlignment="1">
      <alignment horizontal="center" vertical="center"/>
      <protection/>
    </xf>
    <xf numFmtId="186" fontId="5" fillId="0" borderId="11" xfId="40" applyNumberFormat="1" applyFont="1" applyFill="1" applyBorder="1" applyAlignment="1">
      <alignment horizontal="center" vertical="center"/>
      <protection/>
    </xf>
    <xf numFmtId="186" fontId="39" fillId="0" borderId="7" xfId="40" applyNumberFormat="1" applyFont="1" applyFill="1" applyBorder="1" applyAlignment="1">
      <alignment horizontal="center" vertical="center"/>
      <protection/>
    </xf>
    <xf numFmtId="0" fontId="6" fillId="11" borderId="12" xfId="40" applyFont="1" applyFill="1" applyBorder="1" applyAlignment="1">
      <alignment horizontal="center"/>
      <protection/>
    </xf>
    <xf numFmtId="186" fontId="5" fillId="0" borderId="13" xfId="40" applyNumberFormat="1" applyFont="1" applyFill="1" applyBorder="1" applyAlignment="1">
      <alignment horizontal="center" vertical="center"/>
      <protection/>
    </xf>
    <xf numFmtId="186" fontId="5" fillId="0" borderId="0" xfId="40" applyNumberFormat="1" applyFont="1" applyFill="1" applyBorder="1" applyAlignment="1">
      <alignment horizontal="center" vertical="center"/>
      <protection/>
    </xf>
    <xf numFmtId="186" fontId="5" fillId="0" borderId="14" xfId="40" applyNumberFormat="1" applyFont="1" applyFill="1" applyBorder="1" applyAlignment="1">
      <alignment horizontal="center" vertical="center"/>
      <protection/>
    </xf>
    <xf numFmtId="186" fontId="39" fillId="0" borderId="12" xfId="40" applyNumberFormat="1" applyFont="1" applyFill="1" applyBorder="1" applyAlignment="1">
      <alignment horizontal="center" vertical="center"/>
      <protection/>
    </xf>
    <xf numFmtId="0" fontId="6" fillId="11" borderId="15" xfId="40" applyFont="1" applyFill="1" applyBorder="1" applyAlignment="1">
      <alignment horizontal="center"/>
      <protection/>
    </xf>
    <xf numFmtId="186" fontId="5" fillId="0" borderId="16" xfId="40" applyNumberFormat="1" applyFont="1" applyFill="1" applyBorder="1" applyAlignment="1">
      <alignment horizontal="center" vertical="center"/>
      <protection/>
    </xf>
    <xf numFmtId="186" fontId="5" fillId="0" borderId="17" xfId="40" applyNumberFormat="1" applyFont="1" applyFill="1" applyBorder="1" applyAlignment="1">
      <alignment horizontal="center" vertical="center"/>
      <protection/>
    </xf>
    <xf numFmtId="186" fontId="5" fillId="0" borderId="18" xfId="40" applyNumberFormat="1" applyFont="1" applyFill="1" applyBorder="1" applyAlignment="1">
      <alignment horizontal="center" vertical="center"/>
      <protection/>
    </xf>
    <xf numFmtId="186" fontId="39" fillId="0" borderId="15" xfId="40" applyNumberFormat="1" applyFont="1" applyFill="1" applyBorder="1" applyAlignment="1">
      <alignment horizontal="center" vertical="center"/>
      <protection/>
    </xf>
    <xf numFmtId="186" fontId="5" fillId="0" borderId="20" xfId="40" applyNumberFormat="1" applyFont="1" applyFill="1" applyBorder="1" applyAlignment="1">
      <alignment horizontal="center" vertical="center"/>
      <protection/>
    </xf>
    <xf numFmtId="186" fontId="5" fillId="0" borderId="21" xfId="40" applyNumberFormat="1" applyFont="1" applyFill="1" applyBorder="1" applyAlignment="1">
      <alignment horizontal="center" vertical="center"/>
      <protection/>
    </xf>
    <xf numFmtId="186" fontId="3" fillId="0" borderId="21" xfId="40" applyNumberFormat="1" applyFont="1" applyFill="1" applyBorder="1" applyAlignment="1">
      <alignment horizontal="center" vertical="center"/>
      <protection/>
    </xf>
    <xf numFmtId="186" fontId="3" fillId="0" borderId="22" xfId="40" applyNumberFormat="1" applyFont="1" applyFill="1" applyBorder="1" applyAlignment="1">
      <alignment horizontal="center" vertical="center"/>
      <protection/>
    </xf>
    <xf numFmtId="186" fontId="39" fillId="0" borderId="19" xfId="40" applyNumberFormat="1" applyFont="1" applyFill="1" applyBorder="1" applyAlignment="1">
      <alignment horizontal="center" vertical="center"/>
      <protection/>
    </xf>
    <xf numFmtId="0" fontId="0" fillId="0" borderId="0" xfId="40" applyFill="1" applyBorder="1">
      <alignment/>
      <protection/>
    </xf>
    <xf numFmtId="0" fontId="4" fillId="0" borderId="0" xfId="40" applyFont="1" applyFill="1" applyBorder="1" applyAlignment="1">
      <alignment horizontal="center"/>
      <protection/>
    </xf>
    <xf numFmtId="182" fontId="5" fillId="0" borderId="10" xfId="40" applyNumberFormat="1" applyFont="1" applyBorder="1" applyAlignment="1">
      <alignment horizontal="center"/>
      <protection/>
    </xf>
    <xf numFmtId="182" fontId="5" fillId="0" borderId="8" xfId="40" applyNumberFormat="1" applyFont="1" applyBorder="1" applyAlignment="1">
      <alignment horizontal="center"/>
      <protection/>
    </xf>
    <xf numFmtId="182" fontId="5" fillId="0" borderId="11" xfId="40" applyNumberFormat="1" applyFont="1" applyBorder="1" applyAlignment="1">
      <alignment horizontal="center"/>
      <protection/>
    </xf>
    <xf numFmtId="0" fontId="0" fillId="0" borderId="0" xfId="40" applyBorder="1" applyAlignment="1">
      <alignment/>
      <protection/>
    </xf>
    <xf numFmtId="181" fontId="0" fillId="0" borderId="0" xfId="40" applyNumberFormat="1" applyAlignment="1">
      <alignment/>
      <protection/>
    </xf>
    <xf numFmtId="182" fontId="0" fillId="0" borderId="0" xfId="40" applyNumberFormat="1" applyAlignment="1">
      <alignment/>
      <protection/>
    </xf>
    <xf numFmtId="182" fontId="5" fillId="0" borderId="13" xfId="40" applyNumberFormat="1" applyFont="1" applyBorder="1" applyAlignment="1">
      <alignment horizontal="center"/>
      <protection/>
    </xf>
    <xf numFmtId="182" fontId="5" fillId="0" borderId="0" xfId="40" applyNumberFormat="1" applyFont="1" applyBorder="1" applyAlignment="1">
      <alignment horizontal="center"/>
      <protection/>
    </xf>
    <xf numFmtId="182" fontId="5" fillId="0" borderId="14" xfId="40" applyNumberFormat="1" applyFont="1" applyBorder="1" applyAlignment="1">
      <alignment horizontal="center"/>
      <protection/>
    </xf>
    <xf numFmtId="0" fontId="0" fillId="0" borderId="0" xfId="40" applyBorder="1" applyAlignment="1">
      <alignment vertical="center"/>
      <protection/>
    </xf>
    <xf numFmtId="0" fontId="0" fillId="0" borderId="0" xfId="40" applyNumberFormat="1" applyAlignment="1">
      <alignment/>
      <protection/>
    </xf>
    <xf numFmtId="0" fontId="6" fillId="11" borderId="23" xfId="40" applyFont="1" applyFill="1" applyBorder="1" applyAlignment="1">
      <alignment horizontal="center" vertical="center"/>
      <protection/>
    </xf>
    <xf numFmtId="182" fontId="5" fillId="0" borderId="24" xfId="40" applyNumberFormat="1" applyFont="1" applyBorder="1" applyAlignment="1">
      <alignment horizontal="center"/>
      <protection/>
    </xf>
    <xf numFmtId="182" fontId="5" fillId="0" borderId="3" xfId="40" applyNumberFormat="1" applyFont="1" applyBorder="1" applyAlignment="1">
      <alignment horizontal="center"/>
      <protection/>
    </xf>
    <xf numFmtId="182" fontId="5" fillId="0" borderId="25" xfId="40" applyNumberFormat="1" applyFont="1" applyBorder="1" applyAlignment="1">
      <alignment horizontal="center"/>
      <protection/>
    </xf>
    <xf numFmtId="0" fontId="6" fillId="0" borderId="0" xfId="40" applyFont="1" applyBorder="1" applyAlignment="1">
      <alignment horizontal="left" vertical="center"/>
      <protection/>
    </xf>
    <xf numFmtId="0" fontId="6" fillId="0" borderId="0" xfId="40" applyFont="1" applyAlignment="1">
      <alignment vertical="center"/>
      <protection/>
    </xf>
    <xf numFmtId="0" fontId="29" fillId="0" borderId="0" xfId="40" applyFont="1">
      <alignment/>
      <protection/>
    </xf>
    <xf numFmtId="0" fontId="28" fillId="0" borderId="0" xfId="40" applyFont="1">
      <alignment/>
      <protection/>
    </xf>
    <xf numFmtId="0" fontId="23" fillId="0" borderId="0" xfId="40" applyFont="1">
      <alignment/>
      <protection/>
    </xf>
    <xf numFmtId="181" fontId="0" fillId="0" borderId="0" xfId="67" applyNumberFormat="1" applyAlignment="1">
      <alignment/>
    </xf>
    <xf numFmtId="176" fontId="51" fillId="0" borderId="0" xfId="0" applyNumberFormat="1" applyFont="1" applyAlignment="1">
      <alignment horizontal="right"/>
    </xf>
    <xf numFmtId="0" fontId="57" fillId="12" borderId="0" xfId="0" applyFont="1" applyFill="1" applyAlignment="1">
      <alignment/>
    </xf>
    <xf numFmtId="0" fontId="0" fillId="12" borderId="0" xfId="0" applyFill="1" applyAlignment="1">
      <alignment/>
    </xf>
    <xf numFmtId="0" fontId="28" fillId="0" borderId="0" xfId="0" applyFont="1" applyAlignment="1">
      <alignment wrapText="1"/>
    </xf>
    <xf numFmtId="0" fontId="0" fillId="0" borderId="0" xfId="0" applyAlignment="1">
      <alignment wrapText="1"/>
    </xf>
    <xf numFmtId="0" fontId="6" fillId="11" borderId="7" xfId="40" applyFont="1" applyFill="1" applyBorder="1" applyAlignment="1">
      <alignment horizontal="center" vertical="center" textRotation="90" wrapText="1"/>
      <protection/>
    </xf>
    <xf numFmtId="0" fontId="6" fillId="11" borderId="23" xfId="40" applyFont="1" applyFill="1" applyBorder="1" applyAlignment="1">
      <alignment horizontal="center" vertical="center" textRotation="90" wrapText="1"/>
      <protection/>
    </xf>
    <xf numFmtId="0" fontId="6" fillId="11" borderId="7" xfId="40" applyFont="1" applyFill="1" applyBorder="1" applyAlignment="1">
      <alignment horizontal="center" vertical="center" wrapText="1"/>
      <protection/>
    </xf>
    <xf numFmtId="0" fontId="6" fillId="11" borderId="23" xfId="40" applyFont="1" applyFill="1" applyBorder="1" applyAlignment="1">
      <alignment horizontal="center" vertical="center" wrapText="1"/>
      <protection/>
    </xf>
    <xf numFmtId="0" fontId="55" fillId="0" borderId="0" xfId="40" applyFont="1" applyAlignment="1">
      <alignment horizontal="center" vertical="center" wrapText="1"/>
      <protection/>
    </xf>
    <xf numFmtId="0" fontId="55" fillId="0" borderId="0" xfId="40" applyFont="1" applyBorder="1" applyAlignment="1" quotePrefix="1">
      <alignment horizontal="left" vertical="top" wrapText="1"/>
      <protection/>
    </xf>
    <xf numFmtId="0" fontId="20" fillId="0" borderId="0" xfId="40" applyFont="1" applyBorder="1" applyAlignment="1">
      <alignment horizontal="center"/>
      <protection/>
    </xf>
    <xf numFmtId="0" fontId="4" fillId="0" borderId="0" xfId="40" applyFont="1" applyBorder="1" applyAlignment="1">
      <alignment horizontal="center" vertical="center"/>
      <protection/>
    </xf>
    <xf numFmtId="0" fontId="4" fillId="0" borderId="0" xfId="40" applyFont="1" applyFill="1" applyBorder="1" applyAlignment="1">
      <alignment horizontal="center" vertical="center"/>
      <protection/>
    </xf>
    <xf numFmtId="177" fontId="3" fillId="13" borderId="0" xfId="0" applyNumberFormat="1" applyFont="1" applyFill="1" applyAlignment="1">
      <alignment horizontal="right"/>
    </xf>
  </cellXfs>
  <cellStyles count="80">
    <cellStyle name="Normal" xfId="0"/>
    <cellStyle name="•\Ž¦Ï‚Ý‚ÌƒnƒCƒp[ƒŠƒ“ƒN" xfId="15"/>
    <cellStyle name="Column heading" xfId="16"/>
    <cellStyle name="Comma" xfId="17"/>
    <cellStyle name="Comma [0]" xfId="18"/>
    <cellStyle name="Corner heading" xfId="19"/>
    <cellStyle name="Currency" xfId="20"/>
    <cellStyle name="Currency [0]" xfId="21"/>
    <cellStyle name="Data" xfId="22"/>
    <cellStyle name="Data no deci" xfId="23"/>
    <cellStyle name="Data Superscript" xfId="24"/>
    <cellStyle name="Data_1-1A-Regular" xfId="25"/>
    <cellStyle name="ƒnƒCƒp[ƒŠƒ“ƒN" xfId="26"/>
    <cellStyle name="Followed Hyperlink" xfId="27"/>
    <cellStyle name="Hed Side" xfId="28"/>
    <cellStyle name="Hed Side bold" xfId="29"/>
    <cellStyle name="Hed Side Indent" xfId="30"/>
    <cellStyle name="Hed Side Regular" xfId="31"/>
    <cellStyle name="Hed Side_1-1A-Regular" xfId="32"/>
    <cellStyle name="Hed Top" xfId="33"/>
    <cellStyle name="Hed Top - SECTION" xfId="34"/>
    <cellStyle name="Hed Top_3-new4" xfId="35"/>
    <cellStyle name="Hyperlink" xfId="36"/>
    <cellStyle name="Normal_A-SI-freight" xfId="37"/>
    <cellStyle name="Normal_BG-SI-freight" xfId="38"/>
    <cellStyle name="Normal_CZ-SI-freight" xfId="39"/>
    <cellStyle name="Normal_DG TREN Pocketbook" xfId="40"/>
    <cellStyle name="Normal_DK-SI-freight" xfId="41"/>
    <cellStyle name="Normal_D-SI-freight" xfId="42"/>
    <cellStyle name="Normal_EE-SI-freight" xfId="43"/>
    <cellStyle name="Normal_E-SI-freight" xfId="44"/>
    <cellStyle name="Normal_FIN-SI-freight" xfId="45"/>
    <cellStyle name="Normal_HU-SI-freight" xfId="46"/>
    <cellStyle name="Normal_IRL-SI-freight" xfId="47"/>
    <cellStyle name="Normal_IS-SI-freight" xfId="48"/>
    <cellStyle name="Normal_LT-SI-freight" xfId="49"/>
    <cellStyle name="Normal_LV_SI-freight" xfId="50"/>
    <cellStyle name="Normal_NL-SI-freight" xfId="51"/>
    <cellStyle name="Normal_NO-SI-freight" xfId="52"/>
    <cellStyle name="Normal_PL-SI-freight" xfId="53"/>
    <cellStyle name="Normal_pol02_1E" xfId="54"/>
    <cellStyle name="Normal_P-SI-freight" xfId="55"/>
    <cellStyle name="Normal_RO_SI-freight" xfId="56"/>
    <cellStyle name="Normal_road " xfId="57"/>
    <cellStyle name="Normal_Road-pass-NCropantv" xfId="58"/>
    <cellStyle name="Normal_SI-SI-freight" xfId="59"/>
    <cellStyle name="Normal_Sk-SI-freight" xfId="60"/>
    <cellStyle name="Normal_S-SI-freight" xfId="61"/>
    <cellStyle name="Normal_STRUCI~3" xfId="62"/>
    <cellStyle name="Normal_StrucInd-freight data" xfId="63"/>
    <cellStyle name="Normal_TR-SI-freight" xfId="64"/>
    <cellStyle name="Normal_UK-passengers" xfId="65"/>
    <cellStyle name="Normal_UK-SI-freight" xfId="66"/>
    <cellStyle name="Percent" xfId="67"/>
    <cellStyle name="Reference" xfId="68"/>
    <cellStyle name="Row heading" xfId="69"/>
    <cellStyle name="Source Hed" xfId="70"/>
    <cellStyle name="Source Letter" xfId="71"/>
    <cellStyle name="Source Superscript" xfId="72"/>
    <cellStyle name="Source Text" xfId="73"/>
    <cellStyle name="Standard_EUMERCH" xfId="74"/>
    <cellStyle name="Standard_StrucInd-passenger-for validation_corrected_by-Germany-1" xfId="75"/>
    <cellStyle name="State" xfId="76"/>
    <cellStyle name="Superscript" xfId="77"/>
    <cellStyle name="Table Data" xfId="78"/>
    <cellStyle name="Table Head Top" xfId="79"/>
    <cellStyle name="Table Hed Side" xfId="80"/>
    <cellStyle name="Table Title" xfId="81"/>
    <cellStyle name="Title Text" xfId="82"/>
    <cellStyle name="Title Text 1" xfId="83"/>
    <cellStyle name="Title Text 2" xfId="84"/>
    <cellStyle name="Title-1" xfId="85"/>
    <cellStyle name="Title-2" xfId="86"/>
    <cellStyle name="Title-3" xfId="87"/>
    <cellStyle name="Titre ligne" xfId="88"/>
    <cellStyle name="Total intermediaire" xfId="89"/>
    <cellStyle name="Wrap" xfId="90"/>
    <cellStyle name="Wrap Bold" xfId="91"/>
    <cellStyle name="Wrap Title" xfId="92"/>
    <cellStyle name="Wrap_NTS99-~11" xfId="9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Trend in passenger transport demand and GDP in EU25, 1995-2003, 1995=100</a:t>
            </a:r>
          </a:p>
        </c:rich>
      </c:tx>
      <c:layout>
        <c:manualLayout>
          <c:xMode val="factor"/>
          <c:yMode val="factor"/>
          <c:x val="0.00825"/>
          <c:y val="-0.021"/>
        </c:manualLayout>
      </c:layout>
      <c:spPr>
        <a:noFill/>
        <a:ln>
          <a:noFill/>
        </a:ln>
      </c:spPr>
    </c:title>
    <c:plotArea>
      <c:layout>
        <c:manualLayout>
          <c:xMode val="edge"/>
          <c:yMode val="edge"/>
          <c:x val="0.056"/>
          <c:y val="0.15625"/>
          <c:w val="0.9025"/>
          <c:h val="0.84225"/>
        </c:manualLayout>
      </c:layout>
      <c:barChart>
        <c:barDir val="col"/>
        <c:grouping val="clustered"/>
        <c:varyColors val="0"/>
        <c:ser>
          <c:idx val="1"/>
          <c:order val="2"/>
          <c:tx>
            <c:strRef>
              <c:f>'Chart passenger demand'!$C$9</c:f>
              <c:strCache>
                <c:ptCount val="1"/>
                <c:pt idx="0">
                  <c:v>Decoupling passenger demand from GDP growth (annual change)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'Chart passenger demand'!$D$9:$L$9</c:f>
              <c:numCache/>
            </c:numRef>
          </c:val>
        </c:ser>
        <c:gapWidth val="50"/>
        <c:axId val="37182845"/>
        <c:axId val="66210150"/>
      </c:barChart>
      <c:lineChart>
        <c:grouping val="standard"/>
        <c:varyColors val="0"/>
        <c:ser>
          <c:idx val="0"/>
          <c:order val="0"/>
          <c:tx>
            <c:strRef>
              <c:f>'Chart passenger demand'!$C$7</c:f>
              <c:strCache>
                <c:ptCount val="1"/>
                <c:pt idx="0">
                  <c:v>Passenger transport demand (pkm)</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 passenger demand'!$D$6:$L$6</c:f>
              <c:numCache/>
            </c:numRef>
          </c:cat>
          <c:val>
            <c:numRef>
              <c:f>'Chart passenger demand'!$D$7:$L$7</c:f>
              <c:numCache/>
            </c:numRef>
          </c:val>
          <c:smooth val="0"/>
        </c:ser>
        <c:ser>
          <c:idx val="2"/>
          <c:order val="1"/>
          <c:tx>
            <c:strRef>
              <c:f>'Chart passenger demand'!$C$8</c:f>
              <c:strCache>
                <c:ptCount val="1"/>
                <c:pt idx="0">
                  <c:v>Gross domestic product 1995 prices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8000"/>
                </a:solidFill>
              </a:ln>
            </c:spPr>
          </c:marker>
          <c:cat>
            <c:numRef>
              <c:f>'Chart passenger demand'!$D$6:$L$6</c:f>
              <c:numCache/>
            </c:numRef>
          </c:cat>
          <c:val>
            <c:numRef>
              <c:f>'Chart passenger demand'!$D$8:$L$8</c:f>
              <c:numCache/>
            </c:numRef>
          </c:val>
          <c:smooth val="0"/>
        </c:ser>
        <c:axId val="37182845"/>
        <c:axId val="66210150"/>
      </c:lineChart>
      <c:catAx>
        <c:axId val="37182845"/>
        <c:scaling>
          <c:orientation val="minMax"/>
        </c:scaling>
        <c:axPos val="b"/>
        <c:delete val="0"/>
        <c:numFmt formatCode="General" sourceLinked="1"/>
        <c:majorTickMark val="out"/>
        <c:minorTickMark val="none"/>
        <c:tickLblPos val="low"/>
        <c:crossAx val="66210150"/>
        <c:crossesAt val="100"/>
        <c:auto val="1"/>
        <c:lblOffset val="100"/>
        <c:noMultiLvlLbl val="0"/>
      </c:catAx>
      <c:valAx>
        <c:axId val="66210150"/>
        <c:scaling>
          <c:orientation val="minMax"/>
          <c:max val="120"/>
          <c:min val="95"/>
        </c:scaling>
        <c:axPos val="l"/>
        <c:title>
          <c:tx>
            <c:rich>
              <a:bodyPr vert="horz" rot="-5400000" anchor="ctr"/>
              <a:lstStyle/>
              <a:p>
                <a:pPr algn="ctr">
                  <a:defRPr/>
                </a:pPr>
                <a:r>
                  <a:rPr lang="en-US" cap="none" sz="1000" b="0" i="0" u="none" baseline="0">
                    <a:latin typeface="Arial"/>
                    <a:ea typeface="Arial"/>
                    <a:cs typeface="Arial"/>
                  </a:rPr>
                  <a:t>Index; EU25 in 1995=100</a:t>
                </a:r>
              </a:p>
            </c:rich>
          </c:tx>
          <c:layout>
            <c:manualLayout>
              <c:xMode val="factor"/>
              <c:yMode val="factor"/>
              <c:x val="-0.00175"/>
              <c:y val="0.0085"/>
            </c:manualLayout>
          </c:layout>
          <c:overlay val="0"/>
          <c:spPr>
            <a:noFill/>
            <a:ln>
              <a:noFill/>
            </a:ln>
          </c:spPr>
        </c:title>
        <c:delete val="0"/>
        <c:numFmt formatCode="General" sourceLinked="1"/>
        <c:majorTickMark val="out"/>
        <c:minorTickMark val="none"/>
        <c:tickLblPos val="nextTo"/>
        <c:crossAx val="37182845"/>
        <c:crossesAt val="1"/>
        <c:crossBetween val="between"/>
        <c:dispUnits/>
        <c:majorUnit val="5"/>
        <c:minorUnit val="5"/>
      </c:valAx>
      <c:spPr>
        <a:noFill/>
        <a:ln>
          <a:noFill/>
        </a:ln>
      </c:spPr>
    </c:plotArea>
    <c:legend>
      <c:legendPos val="r"/>
      <c:layout>
        <c:manualLayout>
          <c:xMode val="edge"/>
          <c:yMode val="edge"/>
          <c:x val="0.22975"/>
          <c:y val="0.112"/>
          <c:w val="0.43675"/>
          <c:h val="0.319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Trend in freight transport demand and GDP in EU25, 1995-2003, 1995=100</a:t>
            </a:r>
          </a:p>
        </c:rich>
      </c:tx>
      <c:layout>
        <c:manualLayout>
          <c:xMode val="factor"/>
          <c:yMode val="factor"/>
          <c:x val="0.00825"/>
          <c:y val="-0.021"/>
        </c:manualLayout>
      </c:layout>
      <c:spPr>
        <a:noFill/>
        <a:ln>
          <a:noFill/>
        </a:ln>
      </c:spPr>
    </c:title>
    <c:plotArea>
      <c:layout>
        <c:manualLayout>
          <c:xMode val="edge"/>
          <c:yMode val="edge"/>
          <c:x val="0.05575"/>
          <c:y val="0.15575"/>
          <c:w val="0.9025"/>
          <c:h val="0.84275"/>
        </c:manualLayout>
      </c:layout>
      <c:barChart>
        <c:barDir val="col"/>
        <c:grouping val="clustered"/>
        <c:varyColors val="0"/>
        <c:ser>
          <c:idx val="1"/>
          <c:order val="2"/>
          <c:tx>
            <c:strRef>
              <c:f>'Chart freight demand'!$C$9</c:f>
              <c:strCache>
                <c:ptCount val="1"/>
                <c:pt idx="0">
                  <c:v>Decoupling freight demand from GDP growth (annual change)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'Chart freight demand'!$D$9:$L$9</c:f>
              <c:numCache>
                <c:ptCount val="9"/>
                <c:pt idx="0">
                  <c:v>100</c:v>
                </c:pt>
                <c:pt idx="1">
                  <c:v>99.20371562588329</c:v>
                </c:pt>
                <c:pt idx="2">
                  <c:v>101.9938913029821</c:v>
                </c:pt>
                <c:pt idx="3">
                  <c:v>100.43724924901298</c:v>
                </c:pt>
                <c:pt idx="4">
                  <c:v>99.2631338106427</c:v>
                </c:pt>
                <c:pt idx="5">
                  <c:v>99.90570722521768</c:v>
                </c:pt>
                <c:pt idx="6">
                  <c:v>99.0219805159015</c:v>
                </c:pt>
                <c:pt idx="7">
                  <c:v>100.76521059998788</c:v>
                </c:pt>
                <c:pt idx="8">
                  <c:v>99.1447985739953</c:v>
                </c:pt>
              </c:numCache>
            </c:numRef>
          </c:val>
        </c:ser>
        <c:gapWidth val="50"/>
        <c:axId val="59020439"/>
        <c:axId val="61421904"/>
      </c:barChart>
      <c:lineChart>
        <c:grouping val="standard"/>
        <c:varyColors val="0"/>
        <c:ser>
          <c:idx val="0"/>
          <c:order val="0"/>
          <c:tx>
            <c:strRef>
              <c:f>'Chart freight demand'!$C$7</c:f>
              <c:strCache>
                <c:ptCount val="1"/>
                <c:pt idx="0">
                  <c:v>Freight transport demand (tkm)</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 freight demand'!$D$6:$L$6</c:f>
              <c:numCache>
                <c:ptCount val="9"/>
                <c:pt idx="0">
                  <c:v>1995</c:v>
                </c:pt>
                <c:pt idx="1">
                  <c:v>1996</c:v>
                </c:pt>
                <c:pt idx="2">
                  <c:v>1997</c:v>
                </c:pt>
                <c:pt idx="3">
                  <c:v>1998</c:v>
                </c:pt>
                <c:pt idx="4">
                  <c:v>1999</c:v>
                </c:pt>
                <c:pt idx="5">
                  <c:v>2000</c:v>
                </c:pt>
                <c:pt idx="6">
                  <c:v>2001</c:v>
                </c:pt>
                <c:pt idx="7">
                  <c:v>2002</c:v>
                </c:pt>
                <c:pt idx="8">
                  <c:v>2003</c:v>
                </c:pt>
              </c:numCache>
            </c:numRef>
          </c:cat>
          <c:val>
            <c:numRef>
              <c:f>'Chart freight demand'!$D$7:$L$7</c:f>
              <c:numCache>
                <c:ptCount val="9"/>
                <c:pt idx="0">
                  <c:v>100</c:v>
                </c:pt>
                <c:pt idx="1">
                  <c:v>100.93220914682277</c:v>
                </c:pt>
                <c:pt idx="2">
                  <c:v>105.58589708861507</c:v>
                </c:pt>
                <c:pt idx="3">
                  <c:v>109.16381816681113</c:v>
                </c:pt>
                <c:pt idx="4">
                  <c:v>111.5067893968491</c:v>
                </c:pt>
                <c:pt idx="5">
                  <c:v>115.39547980212248</c:v>
                </c:pt>
                <c:pt idx="6">
                  <c:v>116.21258784127619</c:v>
                </c:pt>
                <c:pt idx="7">
                  <c:v>118.35417584240932</c:v>
                </c:pt>
                <c:pt idx="8">
                  <c:v>118.38046678007031</c:v>
                </c:pt>
              </c:numCache>
            </c:numRef>
          </c:val>
          <c:smooth val="0"/>
        </c:ser>
        <c:ser>
          <c:idx val="2"/>
          <c:order val="1"/>
          <c:tx>
            <c:strRef>
              <c:f>'Chart freight demand'!$C$8</c:f>
              <c:strCache>
                <c:ptCount val="1"/>
                <c:pt idx="0">
                  <c:v>Gross domestic product 1995 prices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8000"/>
                </a:solidFill>
              </a:ln>
            </c:spPr>
          </c:marker>
          <c:cat>
            <c:numRef>
              <c:f>'Chart freight demand'!$D$6:$L$6</c:f>
              <c:numCache>
                <c:ptCount val="9"/>
                <c:pt idx="0">
                  <c:v>1995</c:v>
                </c:pt>
                <c:pt idx="1">
                  <c:v>1996</c:v>
                </c:pt>
                <c:pt idx="2">
                  <c:v>1997</c:v>
                </c:pt>
                <c:pt idx="3">
                  <c:v>1998</c:v>
                </c:pt>
                <c:pt idx="4">
                  <c:v>1999</c:v>
                </c:pt>
                <c:pt idx="5">
                  <c:v>2000</c:v>
                </c:pt>
                <c:pt idx="6">
                  <c:v>2001</c:v>
                </c:pt>
                <c:pt idx="7">
                  <c:v>2002</c:v>
                </c:pt>
                <c:pt idx="8">
                  <c:v>2003</c:v>
                </c:pt>
              </c:numCache>
            </c:numRef>
          </c:cat>
          <c:val>
            <c:numRef>
              <c:f>'Chart freight demand'!$D$8:$L$8</c:f>
              <c:numCache>
                <c:ptCount val="9"/>
                <c:pt idx="0">
                  <c:v>100</c:v>
                </c:pt>
                <c:pt idx="1">
                  <c:v>101.74236772285622</c:v>
                </c:pt>
                <c:pt idx="2">
                  <c:v>104.35272969703333</c:v>
                </c:pt>
                <c:pt idx="3">
                  <c:v>107.41917369825833</c:v>
                </c:pt>
                <c:pt idx="4">
                  <c:v>110.53922599497676</c:v>
                </c:pt>
                <c:pt idx="5">
                  <c:v>114.50214081709787</c:v>
                </c:pt>
                <c:pt idx="6">
                  <c:v>116.45184491266266</c:v>
                </c:pt>
                <c:pt idx="7">
                  <c:v>117.6972104589688</c:v>
                </c:pt>
                <c:pt idx="8">
                  <c:v>118.73881146867808</c:v>
                </c:pt>
              </c:numCache>
            </c:numRef>
          </c:val>
          <c:smooth val="0"/>
        </c:ser>
        <c:axId val="59020439"/>
        <c:axId val="61421904"/>
      </c:lineChart>
      <c:catAx>
        <c:axId val="59020439"/>
        <c:scaling>
          <c:orientation val="minMax"/>
        </c:scaling>
        <c:axPos val="b"/>
        <c:delete val="0"/>
        <c:numFmt formatCode="General" sourceLinked="1"/>
        <c:majorTickMark val="out"/>
        <c:minorTickMark val="none"/>
        <c:tickLblPos val="low"/>
        <c:crossAx val="61421904"/>
        <c:crossesAt val="100"/>
        <c:auto val="1"/>
        <c:lblOffset val="100"/>
        <c:noMultiLvlLbl val="0"/>
      </c:catAx>
      <c:valAx>
        <c:axId val="61421904"/>
        <c:scaling>
          <c:orientation val="minMax"/>
          <c:max val="120"/>
          <c:min val="95"/>
        </c:scaling>
        <c:axPos val="l"/>
        <c:title>
          <c:tx>
            <c:rich>
              <a:bodyPr vert="horz" rot="-5400000" anchor="ctr"/>
              <a:lstStyle/>
              <a:p>
                <a:pPr algn="ctr">
                  <a:defRPr/>
                </a:pPr>
                <a:r>
                  <a:rPr lang="en-US" cap="none" sz="1000" b="0" i="0" u="none" baseline="0">
                    <a:latin typeface="Arial"/>
                    <a:ea typeface="Arial"/>
                    <a:cs typeface="Arial"/>
                  </a:rPr>
                  <a:t>Index; EU25 in 1995=100</a:t>
                </a:r>
              </a:p>
            </c:rich>
          </c:tx>
          <c:layout>
            <c:manualLayout>
              <c:xMode val="factor"/>
              <c:yMode val="factor"/>
              <c:x val="-0.00175"/>
              <c:y val="0.0085"/>
            </c:manualLayout>
          </c:layout>
          <c:overlay val="0"/>
          <c:spPr>
            <a:noFill/>
            <a:ln>
              <a:noFill/>
            </a:ln>
          </c:spPr>
        </c:title>
        <c:delete val="0"/>
        <c:numFmt formatCode="General" sourceLinked="1"/>
        <c:majorTickMark val="out"/>
        <c:minorTickMark val="none"/>
        <c:tickLblPos val="nextTo"/>
        <c:crossAx val="59020439"/>
        <c:crossesAt val="1"/>
        <c:crossBetween val="between"/>
        <c:dispUnits/>
        <c:majorUnit val="5"/>
        <c:minorUnit val="5"/>
      </c:valAx>
      <c:spPr>
        <a:noFill/>
        <a:ln>
          <a:noFill/>
        </a:ln>
      </c:spPr>
    </c:plotArea>
    <c:legend>
      <c:legendPos val="r"/>
      <c:layout>
        <c:manualLayout>
          <c:xMode val="edge"/>
          <c:yMode val="edge"/>
          <c:x val="0.2005"/>
          <c:y val="0.1255"/>
          <c:w val="0.42775"/>
          <c:h val="0.318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11</xdr:row>
      <xdr:rowOff>114300</xdr:rowOff>
    </xdr:from>
    <xdr:to>
      <xdr:col>10</xdr:col>
      <xdr:colOff>495300</xdr:colOff>
      <xdr:row>37</xdr:row>
      <xdr:rowOff>76200</xdr:rowOff>
    </xdr:to>
    <xdr:graphicFrame>
      <xdr:nvGraphicFramePr>
        <xdr:cNvPr id="1" name="Chart 1"/>
        <xdr:cNvGraphicFramePr/>
      </xdr:nvGraphicFramePr>
      <xdr:xfrm>
        <a:off x="4457700" y="1924050"/>
        <a:ext cx="4686300"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11</xdr:row>
      <xdr:rowOff>76200</xdr:rowOff>
    </xdr:from>
    <xdr:to>
      <xdr:col>10</xdr:col>
      <xdr:colOff>533400</xdr:colOff>
      <xdr:row>37</xdr:row>
      <xdr:rowOff>47625</xdr:rowOff>
    </xdr:to>
    <xdr:graphicFrame>
      <xdr:nvGraphicFramePr>
        <xdr:cNvPr id="1" name="Chart 2"/>
        <xdr:cNvGraphicFramePr/>
      </xdr:nvGraphicFramePr>
      <xdr:xfrm>
        <a:off x="4486275" y="1885950"/>
        <a:ext cx="4695825" cy="4181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ts.gov/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1:L45"/>
  <sheetViews>
    <sheetView workbookViewId="0" topLeftCell="A3">
      <pane xSplit="2" ySplit="1" topLeftCell="C4" activePane="bottomRight" state="frozen"/>
      <selection pane="topLeft" activeCell="A3" sqref="A3"/>
      <selection pane="topRight" activeCell="C3" sqref="C3"/>
      <selection pane="bottomLeft" activeCell="A4" sqref="A4"/>
      <selection pane="bottomRight" activeCell="L32" sqref="L32"/>
    </sheetView>
  </sheetViews>
  <sheetFormatPr defaultColWidth="9.140625" defaultRowHeight="12.75"/>
  <cols>
    <col min="3" max="3" width="47.28125" style="0" customWidth="1"/>
    <col min="7" max="7" width="9.28125" style="0" customWidth="1"/>
  </cols>
  <sheetData>
    <row r="1" spans="3:11" ht="12.75">
      <c r="C1" s="510" t="s">
        <v>188</v>
      </c>
      <c r="D1" s="430">
        <v>100</v>
      </c>
      <c r="E1" s="430">
        <f>('total passengers (+air)'!H46/gdp!H60)/('total passengers (+air)'!G46/gdp!G60)*100</f>
        <v>100.0512219825936</v>
      </c>
      <c r="F1" s="430">
        <f>('total passengers (+air)'!I46/gdp!I60)/('total passengers (+air)'!H46/gdp!H60)*100</f>
        <v>99.12060957624587</v>
      </c>
      <c r="G1" s="430">
        <f>('total passengers (+air)'!J46/gdp!J60)/('total passengers (+air)'!I46/gdp!I60)*100</f>
        <v>99.65776916445228</v>
      </c>
      <c r="H1" s="430">
        <f>('total passengers (+air)'!K46/gdp!K60)/('total passengers (+air)'!J46/gdp!J60)*100</f>
        <v>99.5592230639653</v>
      </c>
      <c r="I1" s="430">
        <f>('total passengers (+air)'!L46/gdp!L60)/('total passengers (+air)'!K46/gdp!K60)*100</f>
        <v>98.81418264955528</v>
      </c>
      <c r="J1" s="430">
        <f>('total passengers (+air)'!M46/gdp!M60)/('total passengers (+air)'!L46/gdp!L60)*100</f>
        <v>99.83840725062153</v>
      </c>
      <c r="K1" s="430">
        <f>('total passengers (+air)'!N46/gdp!N60)/('total passengers (+air)'!M46/gdp!M60)*100</f>
        <v>100.2498747199972</v>
      </c>
    </row>
    <row r="2" spans="4:11" ht="12.75">
      <c r="D2" s="429"/>
      <c r="E2" s="429"/>
      <c r="F2" s="429"/>
      <c r="G2" s="429"/>
      <c r="H2" s="429"/>
      <c r="I2" s="429"/>
      <c r="J2" s="429"/>
      <c r="K2" s="429"/>
    </row>
    <row r="3" s="512" customFormat="1" ht="15">
      <c r="C3" s="511" t="s">
        <v>187</v>
      </c>
    </row>
    <row r="4" s="512" customFormat="1" ht="12.75"/>
    <row r="5" spans="3:12" ht="12.75">
      <c r="C5" s="41" t="s">
        <v>115</v>
      </c>
      <c r="D5" s="42"/>
      <c r="E5" s="42"/>
      <c r="F5" s="42"/>
      <c r="G5" s="42"/>
      <c r="H5" s="42"/>
      <c r="I5" s="42"/>
      <c r="J5" s="42"/>
      <c r="K5" s="42"/>
      <c r="L5" s="41"/>
    </row>
    <row r="6" spans="3:12" ht="12.75">
      <c r="C6" s="41"/>
      <c r="D6" s="41">
        <v>1995</v>
      </c>
      <c r="E6" s="41">
        <f>D6+1</f>
        <v>1996</v>
      </c>
      <c r="F6" s="41">
        <f aca="true" t="shared" si="0" ref="F6:L6">E6+1</f>
        <v>1997</v>
      </c>
      <c r="G6" s="41">
        <f t="shared" si="0"/>
        <v>1998</v>
      </c>
      <c r="H6" s="41">
        <f t="shared" si="0"/>
        <v>1999</v>
      </c>
      <c r="I6" s="41">
        <f t="shared" si="0"/>
        <v>2000</v>
      </c>
      <c r="J6" s="41">
        <f t="shared" si="0"/>
        <v>2001</v>
      </c>
      <c r="K6" s="41">
        <f t="shared" si="0"/>
        <v>2002</v>
      </c>
      <c r="L6" s="41">
        <f t="shared" si="0"/>
        <v>2003</v>
      </c>
    </row>
    <row r="7" spans="3:12" ht="12.75">
      <c r="C7" s="41" t="s">
        <v>113</v>
      </c>
      <c r="D7" s="42">
        <f>'total passengers (+air)'!G47</f>
        <v>100</v>
      </c>
      <c r="E7" s="42">
        <f>'total passengers (+air)'!H47</f>
        <v>101.78919635082401</v>
      </c>
      <c r="F7" s="42">
        <f>'total passengers (+air)'!I47</f>
        <v>103.47205721775359</v>
      </c>
      <c r="G7" s="42">
        <f>'total passengers (+air)'!J47</f>
        <v>106.14012877231647</v>
      </c>
      <c r="H7" s="42">
        <f>'total passengers (+air)'!K47</f>
        <v>108.74420374392236</v>
      </c>
      <c r="I7" s="42">
        <f>'total passengers (+air)'!L47</f>
        <v>111.29965104995647</v>
      </c>
      <c r="J7" s="42">
        <f>'total passengers (+air)'!M47</f>
        <v>112.9998868947458</v>
      </c>
      <c r="K7" s="42">
        <f>'total passengers (+air)'!N47</f>
        <v>114.47935241614266</v>
      </c>
      <c r="L7" s="42"/>
    </row>
    <row r="8" spans="3:12" ht="12.75">
      <c r="C8" s="41" t="s">
        <v>105</v>
      </c>
      <c r="D8" s="42">
        <f>gdp!G58</f>
        <v>100</v>
      </c>
      <c r="E8" s="42">
        <f>gdp!H58</f>
        <v>101.74236772285622</v>
      </c>
      <c r="F8" s="42">
        <f>gdp!I58</f>
        <v>104.35272969703333</v>
      </c>
      <c r="G8" s="42">
        <f>gdp!J58</f>
        <v>107.41917369825833</v>
      </c>
      <c r="H8" s="42">
        <f>gdp!K58</f>
        <v>110.53922599497676</v>
      </c>
      <c r="I8" s="42">
        <f>gdp!L58</f>
        <v>114.50214081709787</v>
      </c>
      <c r="J8" s="42">
        <f>gdp!M58</f>
        <v>116.45184491266266</v>
      </c>
      <c r="K8" s="42">
        <f>gdp!N58</f>
        <v>117.6972104589688</v>
      </c>
      <c r="L8" s="42">
        <f>gdp!O58</f>
        <v>118.73881146867808</v>
      </c>
    </row>
    <row r="9" spans="3:12" ht="12.75">
      <c r="C9" s="41" t="s">
        <v>183</v>
      </c>
      <c r="D9" s="42">
        <f>'total passengers (+air)'!G52</f>
        <v>100</v>
      </c>
      <c r="E9" s="42">
        <f>'total passengers (+air)'!H52</f>
        <v>100.0512219825936</v>
      </c>
      <c r="F9" s="42">
        <f>'total passengers (+air)'!I52</f>
        <v>99.12060957624587</v>
      </c>
      <c r="G9" s="42">
        <f>'total passengers (+air)'!J52</f>
        <v>99.65776916445228</v>
      </c>
      <c r="H9" s="42">
        <f>'total passengers (+air)'!K52</f>
        <v>99.5592230639653</v>
      </c>
      <c r="I9" s="42">
        <f>'total passengers (+air)'!L52</f>
        <v>98.81418264955528</v>
      </c>
      <c r="J9" s="42">
        <f>'total passengers (+air)'!M52</f>
        <v>99.83840725062153</v>
      </c>
      <c r="K9" s="42">
        <f>'total passengers (+air)'!N52</f>
        <v>100.2498747199972</v>
      </c>
      <c r="L9" s="31"/>
    </row>
    <row r="11" spans="3:12" ht="12.75">
      <c r="C11" s="41"/>
      <c r="D11" s="42"/>
      <c r="E11" s="42"/>
      <c r="F11" s="42"/>
      <c r="G11" s="42"/>
      <c r="H11" s="42"/>
      <c r="I11" s="42"/>
      <c r="J11" s="42"/>
      <c r="K11" s="42"/>
      <c r="L11" s="42"/>
    </row>
    <row r="13" spans="3:12" ht="12.75">
      <c r="C13" s="41"/>
      <c r="D13" s="42"/>
      <c r="E13" s="42"/>
      <c r="F13" s="42"/>
      <c r="G13" s="42"/>
      <c r="H13" s="42"/>
      <c r="I13" s="42"/>
      <c r="J13" s="42"/>
      <c r="K13" s="42"/>
      <c r="L13" s="42"/>
    </row>
    <row r="41" spans="3:11" ht="12.75">
      <c r="C41" s="41" t="s">
        <v>106</v>
      </c>
      <c r="D41" s="41" t="s">
        <v>158</v>
      </c>
      <c r="E41" s="41"/>
      <c r="F41" s="41"/>
      <c r="G41" s="41"/>
      <c r="H41" s="41"/>
      <c r="I41" s="41"/>
      <c r="J41" s="41"/>
      <c r="K41" s="41"/>
    </row>
    <row r="42" spans="3:11" ht="12.75">
      <c r="C42" s="41" t="s">
        <v>107</v>
      </c>
      <c r="D42" s="41" t="s">
        <v>108</v>
      </c>
      <c r="E42" s="41"/>
      <c r="F42" s="41"/>
      <c r="G42" s="41"/>
      <c r="H42" s="41"/>
      <c r="I42" s="41"/>
      <c r="J42" s="41"/>
      <c r="K42" s="41"/>
    </row>
    <row r="43" spans="3:11" ht="12.75">
      <c r="C43" s="41" t="s">
        <v>109</v>
      </c>
      <c r="D43" s="41" t="s">
        <v>110</v>
      </c>
      <c r="E43" s="41"/>
      <c r="F43" s="41"/>
      <c r="G43" s="41"/>
      <c r="H43" s="41"/>
      <c r="I43" s="41"/>
      <c r="J43" s="41"/>
      <c r="K43" s="41"/>
    </row>
    <row r="44" spans="3:12" ht="159.75" customHeight="1">
      <c r="C44" s="56" t="s">
        <v>111</v>
      </c>
      <c r="D44" s="513" t="s">
        <v>189</v>
      </c>
      <c r="E44" s="513"/>
      <c r="F44" s="513"/>
      <c r="G44" s="513"/>
      <c r="H44" s="513"/>
      <c r="I44" s="513"/>
      <c r="J44" s="513"/>
      <c r="K44" s="513"/>
      <c r="L44" s="514"/>
    </row>
    <row r="45" spans="3:12" ht="54.75" customHeight="1">
      <c r="C45" s="56" t="s">
        <v>112</v>
      </c>
      <c r="D45" s="513" t="s">
        <v>185</v>
      </c>
      <c r="E45" s="514"/>
      <c r="F45" s="514"/>
      <c r="G45" s="514"/>
      <c r="H45" s="514"/>
      <c r="I45" s="514"/>
      <c r="J45" s="514"/>
      <c r="K45" s="514"/>
      <c r="L45" s="514"/>
    </row>
  </sheetData>
  <mergeCells count="2">
    <mergeCell ref="D44:L44"/>
    <mergeCell ref="D45:L45"/>
  </mergeCells>
  <printOptions/>
  <pageMargins left="0.17" right="0.17" top="0.53" bottom="0.48" header="0.5" footer="0.5"/>
  <pageSetup fitToHeight="1" fitToWidth="1" horizontalDpi="600" verticalDpi="600" orientation="portrait" paperSize="9"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S48"/>
  <sheetViews>
    <sheetView workbookViewId="0" topLeftCell="A1">
      <pane ySplit="3" topLeftCell="BM4" activePane="bottomLeft" state="frozen"/>
      <selection pane="topLeft" activeCell="P27" sqref="P27"/>
      <selection pane="bottomLeft" activeCell="I33" sqref="A1:IV16384"/>
    </sheetView>
  </sheetViews>
  <sheetFormatPr defaultColWidth="9.140625" defaultRowHeight="12.75"/>
  <cols>
    <col min="1" max="1" width="12.7109375" style="12" customWidth="1"/>
    <col min="2" max="2" width="8.00390625" style="9" customWidth="1"/>
    <col min="3" max="15" width="8.00390625" style="25" customWidth="1"/>
    <col min="16" max="33" width="6.7109375" style="25" customWidth="1"/>
    <col min="34" max="34" width="8.28125" style="25" customWidth="1"/>
    <col min="35" max="16384" width="6.7109375" style="25" customWidth="1"/>
  </cols>
  <sheetData>
    <row r="1" spans="1:14" ht="11.25">
      <c r="A1" s="12" t="s">
        <v>154</v>
      </c>
      <c r="B1" s="12"/>
      <c r="K1" s="9"/>
      <c r="N1" s="303"/>
    </row>
    <row r="2" spans="3:14" ht="11.25">
      <c r="C2" s="9"/>
      <c r="D2" s="9"/>
      <c r="E2" s="9"/>
      <c r="F2" s="9"/>
      <c r="G2" s="9"/>
      <c r="H2" s="9"/>
      <c r="I2" s="9"/>
      <c r="J2" s="9"/>
      <c r="K2" s="12"/>
      <c r="L2" s="12"/>
      <c r="M2" s="12"/>
      <c r="N2" s="9"/>
    </row>
    <row r="3" spans="1:15" s="306" customFormat="1" ht="11.25">
      <c r="A3" s="304"/>
      <c r="B3" s="305">
        <v>1990</v>
      </c>
      <c r="C3" s="305">
        <v>1991</v>
      </c>
      <c r="D3" s="305">
        <v>1992</v>
      </c>
      <c r="E3" s="305">
        <v>1993</v>
      </c>
      <c r="F3" s="305">
        <v>1994</v>
      </c>
      <c r="G3" s="305">
        <v>1995</v>
      </c>
      <c r="H3" s="305">
        <v>1996</v>
      </c>
      <c r="I3" s="305">
        <v>1997</v>
      </c>
      <c r="J3" s="305">
        <v>1998</v>
      </c>
      <c r="K3" s="305">
        <v>1999</v>
      </c>
      <c r="L3" s="305">
        <v>2000</v>
      </c>
      <c r="M3" s="305">
        <v>2001</v>
      </c>
      <c r="N3" s="305">
        <v>2002</v>
      </c>
      <c r="O3" s="305">
        <v>2003</v>
      </c>
    </row>
    <row r="4" spans="1:30" ht="11.25">
      <c r="A4" s="15" t="s">
        <v>1</v>
      </c>
      <c r="B4" s="13">
        <v>8.325</v>
      </c>
      <c r="C4" s="62">
        <v>8.118</v>
      </c>
      <c r="D4" s="62">
        <v>8.041</v>
      </c>
      <c r="E4" s="62">
        <v>7.549</v>
      </c>
      <c r="F4" s="62">
        <v>8.054</v>
      </c>
      <c r="G4" s="62">
        <v>7.604</v>
      </c>
      <c r="H4" s="62">
        <v>7.225</v>
      </c>
      <c r="I4" s="62">
        <v>7.465</v>
      </c>
      <c r="J4" s="62">
        <v>7.581</v>
      </c>
      <c r="K4" s="62">
        <v>7.375</v>
      </c>
      <c r="L4" s="62">
        <v>7.674</v>
      </c>
      <c r="M4" s="62">
        <v>7.081</v>
      </c>
      <c r="N4" s="62">
        <v>7.3</v>
      </c>
      <c r="O4" s="62">
        <v>7.294</v>
      </c>
      <c r="Q4" s="307"/>
      <c r="R4" s="308"/>
      <c r="S4" s="308"/>
      <c r="T4" s="308"/>
      <c r="U4" s="308"/>
      <c r="V4" s="308"/>
      <c r="W4" s="308"/>
      <c r="X4" s="308"/>
      <c r="Y4" s="308"/>
      <c r="Z4" s="308"/>
      <c r="AA4" s="308"/>
      <c r="AB4" s="308"/>
      <c r="AC4" s="308"/>
      <c r="AD4" s="308"/>
    </row>
    <row r="5" spans="1:30" ht="11.25">
      <c r="A5" s="15" t="s">
        <v>2</v>
      </c>
      <c r="B5" s="309">
        <v>1.834</v>
      </c>
      <c r="C5" s="310">
        <v>1.858</v>
      </c>
      <c r="D5" s="310">
        <v>1.87</v>
      </c>
      <c r="E5" s="310">
        <v>1.751</v>
      </c>
      <c r="F5" s="310">
        <v>2.008</v>
      </c>
      <c r="G5" s="310">
        <v>1.985</v>
      </c>
      <c r="H5" s="310">
        <v>1.757</v>
      </c>
      <c r="I5" s="310">
        <v>1.983</v>
      </c>
      <c r="J5" s="310">
        <v>2.058</v>
      </c>
      <c r="K5" s="310">
        <v>1.938</v>
      </c>
      <c r="L5" s="310">
        <v>2.025</v>
      </c>
      <c r="M5" s="310">
        <v>2</v>
      </c>
      <c r="N5" s="310">
        <v>1.867</v>
      </c>
      <c r="O5" s="72">
        <v>1.985</v>
      </c>
      <c r="Q5" s="311"/>
      <c r="R5" s="312"/>
      <c r="S5" s="312"/>
      <c r="T5" s="312"/>
      <c r="U5" s="312"/>
      <c r="V5" s="312"/>
      <c r="W5" s="312"/>
      <c r="X5" s="312"/>
      <c r="Y5" s="312"/>
      <c r="Z5" s="312"/>
      <c r="AA5" s="312"/>
      <c r="AB5" s="310"/>
      <c r="AC5" s="312"/>
      <c r="AD5" s="308"/>
    </row>
    <row r="6" spans="1:30" ht="11.25">
      <c r="A6" s="15" t="s">
        <v>3</v>
      </c>
      <c r="B6" s="313">
        <v>60.886</v>
      </c>
      <c r="C6" s="314">
        <v>82.219</v>
      </c>
      <c r="D6" s="315">
        <v>72.848</v>
      </c>
      <c r="E6" s="315">
        <v>65.6</v>
      </c>
      <c r="F6" s="315">
        <v>70.7</v>
      </c>
      <c r="G6" s="315">
        <v>70.5</v>
      </c>
      <c r="H6" s="315">
        <v>70</v>
      </c>
      <c r="I6" s="315">
        <v>73.9</v>
      </c>
      <c r="J6" s="315">
        <v>74.2</v>
      </c>
      <c r="K6" s="315">
        <v>71.9</v>
      </c>
      <c r="L6" s="315">
        <v>77.5</v>
      </c>
      <c r="M6" s="315">
        <v>76.165</v>
      </c>
      <c r="N6" s="315">
        <v>76.283</v>
      </c>
      <c r="O6" s="316">
        <v>79.841</v>
      </c>
      <c r="Q6" s="317"/>
      <c r="R6" s="318"/>
      <c r="S6" s="318"/>
      <c r="T6" s="318"/>
      <c r="U6" s="318"/>
      <c r="V6" s="318"/>
      <c r="W6" s="318"/>
      <c r="X6" s="318"/>
      <c r="Y6" s="318"/>
      <c r="Z6" s="318"/>
      <c r="AA6" s="318"/>
      <c r="AB6" s="318"/>
      <c r="AC6" s="318"/>
      <c r="AD6" s="308"/>
    </row>
    <row r="7" spans="1:30" ht="11.25">
      <c r="A7" s="15" t="s">
        <v>4</v>
      </c>
      <c r="B7" s="62">
        <v>0.647</v>
      </c>
      <c r="C7" s="62">
        <v>0.605</v>
      </c>
      <c r="D7" s="62">
        <v>0.527</v>
      </c>
      <c r="E7" s="62">
        <v>0.503</v>
      </c>
      <c r="F7" s="62">
        <v>0.31</v>
      </c>
      <c r="G7" s="62">
        <v>0.306</v>
      </c>
      <c r="H7" s="62">
        <v>0.35</v>
      </c>
      <c r="I7" s="62">
        <v>0.33</v>
      </c>
      <c r="J7" s="62">
        <v>0.322</v>
      </c>
      <c r="K7" s="62">
        <v>0.347</v>
      </c>
      <c r="L7" s="62">
        <v>0.427</v>
      </c>
      <c r="M7" s="62">
        <v>0.38</v>
      </c>
      <c r="N7" s="62">
        <v>0.327</v>
      </c>
      <c r="O7" s="319">
        <v>0.4</v>
      </c>
      <c r="Q7" s="308"/>
      <c r="R7" s="308"/>
      <c r="S7" s="308"/>
      <c r="T7" s="308"/>
      <c r="U7" s="308"/>
      <c r="V7" s="308"/>
      <c r="W7" s="308"/>
      <c r="X7" s="308"/>
      <c r="Y7" s="308"/>
      <c r="Z7" s="308"/>
      <c r="AA7" s="308"/>
      <c r="AB7" s="308"/>
      <c r="AC7" s="308"/>
      <c r="AD7" s="308"/>
    </row>
    <row r="8" spans="1:30" ht="11.25">
      <c r="A8" s="15" t="s">
        <v>5</v>
      </c>
      <c r="B8" s="158">
        <v>11.153</v>
      </c>
      <c r="C8" s="320">
        <v>10.463</v>
      </c>
      <c r="D8" s="320">
        <v>9.205</v>
      </c>
      <c r="E8" s="320">
        <v>7.836</v>
      </c>
      <c r="F8" s="320">
        <v>9.089</v>
      </c>
      <c r="G8" s="320">
        <v>10.955</v>
      </c>
      <c r="H8" s="320">
        <v>11.125</v>
      </c>
      <c r="I8" s="320">
        <v>12.511</v>
      </c>
      <c r="J8" s="320">
        <v>11.322</v>
      </c>
      <c r="K8" s="320">
        <v>11.487</v>
      </c>
      <c r="L8" s="320">
        <v>11.614</v>
      </c>
      <c r="M8" s="320">
        <v>11.666</v>
      </c>
      <c r="N8" s="320">
        <v>11.563</v>
      </c>
      <c r="O8" s="62">
        <v>11.743</v>
      </c>
      <c r="Q8" s="321"/>
      <c r="R8" s="322"/>
      <c r="S8" s="322"/>
      <c r="T8" s="322"/>
      <c r="U8" s="322"/>
      <c r="V8" s="322"/>
      <c r="W8" s="322"/>
      <c r="X8" s="322"/>
      <c r="Y8" s="322"/>
      <c r="Z8" s="322"/>
      <c r="AA8" s="322"/>
      <c r="AB8" s="322"/>
      <c r="AC8" s="322"/>
      <c r="AD8" s="308"/>
    </row>
    <row r="9" spans="1:30" ht="11.25">
      <c r="A9" s="15" t="s">
        <v>6</v>
      </c>
      <c r="B9" s="13">
        <v>49.578</v>
      </c>
      <c r="C9" s="62">
        <v>49.264</v>
      </c>
      <c r="D9" s="62">
        <v>48.649</v>
      </c>
      <c r="E9" s="62">
        <v>43.803</v>
      </c>
      <c r="F9" s="62">
        <v>47.065</v>
      </c>
      <c r="G9" s="62">
        <v>48.137</v>
      </c>
      <c r="H9" s="62">
        <v>49.512</v>
      </c>
      <c r="I9" s="62">
        <v>53.855</v>
      </c>
      <c r="J9" s="62">
        <v>53.959</v>
      </c>
      <c r="K9" s="62">
        <v>53.438</v>
      </c>
      <c r="L9" s="62">
        <v>55.448</v>
      </c>
      <c r="M9" s="62">
        <v>50.345</v>
      </c>
      <c r="N9" s="62">
        <v>50.036</v>
      </c>
      <c r="O9" s="62">
        <v>46.835</v>
      </c>
      <c r="Q9" s="307"/>
      <c r="R9" s="308"/>
      <c r="S9" s="308"/>
      <c r="T9" s="308"/>
      <c r="U9" s="308"/>
      <c r="V9" s="308"/>
      <c r="W9" s="308"/>
      <c r="X9" s="308"/>
      <c r="Y9" s="308"/>
      <c r="Z9" s="308"/>
      <c r="AA9" s="308"/>
      <c r="AB9" s="308"/>
      <c r="AC9" s="308"/>
      <c r="AD9" s="308"/>
    </row>
    <row r="10" spans="1:30" ht="11.25">
      <c r="A10" s="15" t="s">
        <v>7</v>
      </c>
      <c r="B10" s="323">
        <v>0.589</v>
      </c>
      <c r="C10" s="324">
        <v>0.603</v>
      </c>
      <c r="D10" s="324">
        <v>0.633</v>
      </c>
      <c r="E10" s="324">
        <v>0.575</v>
      </c>
      <c r="F10" s="324">
        <v>0.569</v>
      </c>
      <c r="G10" s="324">
        <v>0.602</v>
      </c>
      <c r="H10" s="324">
        <v>0.57</v>
      </c>
      <c r="I10" s="324">
        <v>0.522</v>
      </c>
      <c r="J10" s="324">
        <v>0.466</v>
      </c>
      <c r="K10" s="324">
        <v>0.526</v>
      </c>
      <c r="L10" s="324">
        <v>0.491</v>
      </c>
      <c r="M10" s="324">
        <v>0.516</v>
      </c>
      <c r="N10" s="324">
        <v>0.433</v>
      </c>
      <c r="O10" s="62">
        <v>0.398</v>
      </c>
      <c r="Q10" s="325"/>
      <c r="R10" s="326"/>
      <c r="S10" s="326"/>
      <c r="T10" s="326"/>
      <c r="U10" s="326"/>
      <c r="V10" s="326"/>
      <c r="W10" s="326"/>
      <c r="X10" s="326"/>
      <c r="Y10" s="326"/>
      <c r="Z10" s="326"/>
      <c r="AA10" s="326"/>
      <c r="AB10" s="326"/>
      <c r="AC10" s="326"/>
      <c r="AD10" s="308"/>
    </row>
    <row r="11" spans="1:30" ht="11.25">
      <c r="A11" s="15" t="s">
        <v>8</v>
      </c>
      <c r="B11" s="13">
        <v>19.34</v>
      </c>
      <c r="C11" s="62">
        <v>19.94</v>
      </c>
      <c r="D11" s="62">
        <v>19.246</v>
      </c>
      <c r="E11" s="62">
        <v>18.1</v>
      </c>
      <c r="F11" s="62">
        <v>20.473</v>
      </c>
      <c r="G11" s="62">
        <v>21.689</v>
      </c>
      <c r="H11" s="62">
        <v>21.149</v>
      </c>
      <c r="I11" s="62">
        <v>22.884</v>
      </c>
      <c r="J11" s="62">
        <v>22.42</v>
      </c>
      <c r="K11" s="62">
        <v>21.528</v>
      </c>
      <c r="L11" s="62">
        <v>22.752</v>
      </c>
      <c r="M11" s="62">
        <v>22.121</v>
      </c>
      <c r="N11" s="62">
        <v>20.409</v>
      </c>
      <c r="O11" s="62">
        <v>20.299</v>
      </c>
      <c r="Q11" s="307"/>
      <c r="R11" s="308"/>
      <c r="S11" s="308"/>
      <c r="T11" s="308"/>
      <c r="U11" s="308"/>
      <c r="V11" s="308"/>
      <c r="W11" s="308"/>
      <c r="X11" s="308"/>
      <c r="Y11" s="308"/>
      <c r="Z11" s="308"/>
      <c r="AA11" s="308"/>
      <c r="AB11" s="308"/>
      <c r="AC11" s="308"/>
      <c r="AD11" s="308"/>
    </row>
    <row r="12" spans="1:30" ht="11.25">
      <c r="A12" s="15" t="s">
        <v>9</v>
      </c>
      <c r="B12" s="62">
        <v>0.702</v>
      </c>
      <c r="C12" s="62">
        <v>0.704</v>
      </c>
      <c r="D12" s="62">
        <v>0.669</v>
      </c>
      <c r="E12" s="62">
        <v>0.647</v>
      </c>
      <c r="F12" s="62">
        <v>0.686</v>
      </c>
      <c r="G12" s="62">
        <v>0.566</v>
      </c>
      <c r="H12" s="62">
        <v>0.574</v>
      </c>
      <c r="I12" s="62">
        <v>0.613</v>
      </c>
      <c r="J12" s="62">
        <v>0.624</v>
      </c>
      <c r="K12" s="62">
        <v>0.66</v>
      </c>
      <c r="L12" s="62">
        <v>0.683</v>
      </c>
      <c r="M12" s="62">
        <v>0.634</v>
      </c>
      <c r="N12" s="62">
        <v>0.57</v>
      </c>
      <c r="O12" s="62">
        <v>0.525</v>
      </c>
      <c r="Q12" s="308"/>
      <c r="R12" s="308"/>
      <c r="S12" s="308"/>
      <c r="T12" s="308"/>
      <c r="U12" s="308"/>
      <c r="V12" s="308"/>
      <c r="W12" s="308"/>
      <c r="X12" s="308"/>
      <c r="Y12" s="308"/>
      <c r="Z12" s="308"/>
      <c r="AA12" s="308"/>
      <c r="AB12" s="308"/>
      <c r="AC12" s="308"/>
      <c r="AD12" s="308"/>
    </row>
    <row r="13" spans="1:30" ht="11.25">
      <c r="A13" s="15" t="s">
        <v>10</v>
      </c>
      <c r="B13" s="327">
        <v>3.045</v>
      </c>
      <c r="C13" s="328">
        <v>3.029</v>
      </c>
      <c r="D13" s="328">
        <v>2.751</v>
      </c>
      <c r="E13" s="328">
        <v>2.669</v>
      </c>
      <c r="F13" s="328">
        <v>2.806</v>
      </c>
      <c r="G13" s="328">
        <v>3.016</v>
      </c>
      <c r="H13" s="328">
        <v>3.163</v>
      </c>
      <c r="I13" s="328">
        <v>3.435</v>
      </c>
      <c r="J13" s="328">
        <v>3.793</v>
      </c>
      <c r="K13" s="328">
        <v>4</v>
      </c>
      <c r="L13" s="328">
        <v>4.6</v>
      </c>
      <c r="M13" s="328">
        <v>4.293</v>
      </c>
      <c r="N13" s="328">
        <v>4.029</v>
      </c>
      <c r="O13" s="62">
        <v>4.705</v>
      </c>
      <c r="Q13" s="329"/>
      <c r="R13" s="330"/>
      <c r="S13" s="330"/>
      <c r="T13" s="330"/>
      <c r="U13" s="330"/>
      <c r="V13" s="330"/>
      <c r="W13" s="330"/>
      <c r="X13" s="330"/>
      <c r="Y13" s="330"/>
      <c r="Z13" s="330"/>
      <c r="AA13" s="330"/>
      <c r="AB13" s="330"/>
      <c r="AC13" s="330"/>
      <c r="AD13" s="308"/>
    </row>
    <row r="14" spans="1:30" ht="11.25">
      <c r="A14" s="15" t="s">
        <v>11</v>
      </c>
      <c r="B14" s="331">
        <v>12.2</v>
      </c>
      <c r="C14" s="332">
        <v>12.3</v>
      </c>
      <c r="D14" s="332">
        <v>11.57</v>
      </c>
      <c r="E14" s="332">
        <v>11.24</v>
      </c>
      <c r="F14" s="332">
        <v>12.42</v>
      </c>
      <c r="G14" s="332">
        <v>13.2</v>
      </c>
      <c r="H14" s="332">
        <v>13.33</v>
      </c>
      <c r="I14" s="332">
        <v>14.199</v>
      </c>
      <c r="J14" s="332">
        <v>14.71</v>
      </c>
      <c r="K14" s="332">
        <v>15.04</v>
      </c>
      <c r="L14" s="332">
        <v>16.6</v>
      </c>
      <c r="M14" s="332">
        <v>16.893</v>
      </c>
      <c r="N14" s="332">
        <v>17.1</v>
      </c>
      <c r="O14" s="62">
        <v>16.866</v>
      </c>
      <c r="Q14" s="333"/>
      <c r="R14" s="334"/>
      <c r="S14" s="334"/>
      <c r="T14" s="334"/>
      <c r="U14" s="334"/>
      <c r="V14" s="334"/>
      <c r="W14" s="334"/>
      <c r="X14" s="334"/>
      <c r="Y14" s="334"/>
      <c r="Z14" s="334"/>
      <c r="AA14" s="334"/>
      <c r="AB14" s="334"/>
      <c r="AC14" s="334"/>
      <c r="AD14" s="308"/>
    </row>
    <row r="15" spans="1:30" ht="11.25">
      <c r="A15" s="15" t="s">
        <v>12</v>
      </c>
      <c r="B15" s="335">
        <v>1.5</v>
      </c>
      <c r="C15" s="336">
        <v>1.7</v>
      </c>
      <c r="D15" s="337">
        <v>1.748</v>
      </c>
      <c r="E15" s="337">
        <v>1.663</v>
      </c>
      <c r="F15" s="337">
        <v>1.63</v>
      </c>
      <c r="G15" s="337">
        <v>2.013</v>
      </c>
      <c r="H15" s="337">
        <v>1.852</v>
      </c>
      <c r="I15" s="337">
        <v>2.235</v>
      </c>
      <c r="J15" s="337">
        <v>2.042</v>
      </c>
      <c r="K15" s="337">
        <v>2.18</v>
      </c>
      <c r="L15" s="337">
        <v>2.183</v>
      </c>
      <c r="M15" s="337">
        <v>2.138</v>
      </c>
      <c r="N15" s="337">
        <v>2.197</v>
      </c>
      <c r="O15" s="62">
        <v>2.073</v>
      </c>
      <c r="Q15" s="338"/>
      <c r="R15" s="339"/>
      <c r="S15" s="340"/>
      <c r="T15" s="340"/>
      <c r="U15" s="340"/>
      <c r="V15" s="340"/>
      <c r="W15" s="340"/>
      <c r="X15" s="340"/>
      <c r="Y15" s="340"/>
      <c r="Z15" s="340"/>
      <c r="AA15" s="340"/>
      <c r="AB15" s="340"/>
      <c r="AC15" s="340"/>
      <c r="AD15" s="308"/>
    </row>
    <row r="16" spans="1:30" ht="11.25">
      <c r="A16" s="15" t="s">
        <v>13</v>
      </c>
      <c r="B16" s="161">
        <v>8.357</v>
      </c>
      <c r="C16" s="341">
        <v>7.634</v>
      </c>
      <c r="D16" s="341">
        <v>7.848</v>
      </c>
      <c r="E16" s="341">
        <v>9.259</v>
      </c>
      <c r="F16" s="341">
        <v>9.949</v>
      </c>
      <c r="G16" s="341">
        <v>9.293</v>
      </c>
      <c r="H16" s="341">
        <v>8.806</v>
      </c>
      <c r="I16" s="341">
        <v>9.856</v>
      </c>
      <c r="J16" s="341">
        <v>9.885</v>
      </c>
      <c r="K16" s="341">
        <v>9.753</v>
      </c>
      <c r="L16" s="341">
        <v>10.107</v>
      </c>
      <c r="M16" s="341">
        <v>9.857</v>
      </c>
      <c r="N16" s="341">
        <v>9.664</v>
      </c>
      <c r="O16" s="62">
        <v>10.047</v>
      </c>
      <c r="Q16" s="342"/>
      <c r="R16" s="343"/>
      <c r="S16" s="343"/>
      <c r="T16" s="343"/>
      <c r="U16" s="343"/>
      <c r="V16" s="343"/>
      <c r="W16" s="343"/>
      <c r="X16" s="343"/>
      <c r="Y16" s="343"/>
      <c r="Z16" s="343"/>
      <c r="AA16" s="343"/>
      <c r="AB16" s="343"/>
      <c r="AC16" s="343"/>
      <c r="AD16" s="308"/>
    </row>
    <row r="17" spans="1:30" ht="11.25">
      <c r="A17" s="15" t="s">
        <v>14</v>
      </c>
      <c r="B17" s="344">
        <v>19.1</v>
      </c>
      <c r="C17" s="345">
        <v>18.812</v>
      </c>
      <c r="D17" s="345">
        <v>19.202</v>
      </c>
      <c r="E17" s="345">
        <v>18.578</v>
      </c>
      <c r="F17" s="345">
        <v>19.069</v>
      </c>
      <c r="G17" s="345">
        <v>19.391</v>
      </c>
      <c r="H17" s="345">
        <v>18.846</v>
      </c>
      <c r="I17" s="345">
        <v>19.181</v>
      </c>
      <c r="J17" s="345">
        <v>19.163</v>
      </c>
      <c r="K17" s="345">
        <v>19.09</v>
      </c>
      <c r="L17" s="345">
        <v>20.088</v>
      </c>
      <c r="M17" s="345">
        <v>19.547</v>
      </c>
      <c r="N17" s="345">
        <v>19</v>
      </c>
      <c r="O17" s="62">
        <v>20.141</v>
      </c>
      <c r="Q17" s="346"/>
      <c r="R17" s="347"/>
      <c r="S17" s="347"/>
      <c r="T17" s="347"/>
      <c r="U17" s="347"/>
      <c r="V17" s="347"/>
      <c r="W17" s="347"/>
      <c r="X17" s="347"/>
      <c r="Y17" s="347"/>
      <c r="Z17" s="347"/>
      <c r="AA17" s="347"/>
      <c r="AB17" s="347"/>
      <c r="AC17" s="347"/>
      <c r="AD17" s="308"/>
    </row>
    <row r="18" spans="1:30" ht="11.25">
      <c r="A18" s="15" t="s">
        <v>15</v>
      </c>
      <c r="B18" s="348">
        <v>16</v>
      </c>
      <c r="C18" s="349">
        <v>15.3</v>
      </c>
      <c r="D18" s="349">
        <v>15.508</v>
      </c>
      <c r="E18" s="349">
        <v>13.765</v>
      </c>
      <c r="F18" s="349">
        <v>13</v>
      </c>
      <c r="G18" s="349">
        <v>13.3</v>
      </c>
      <c r="H18" s="349">
        <v>15.1</v>
      </c>
      <c r="I18" s="349">
        <v>16.9</v>
      </c>
      <c r="J18" s="349">
        <v>17.3</v>
      </c>
      <c r="K18" s="349">
        <v>18.2</v>
      </c>
      <c r="L18" s="349">
        <v>18.1</v>
      </c>
      <c r="M18" s="349">
        <v>19.4</v>
      </c>
      <c r="N18" s="349">
        <v>18.7</v>
      </c>
      <c r="O18" s="62">
        <v>18.734</v>
      </c>
      <c r="Q18" s="350"/>
      <c r="R18" s="351"/>
      <c r="S18" s="351"/>
      <c r="T18" s="351"/>
      <c r="U18" s="351"/>
      <c r="V18" s="351"/>
      <c r="W18" s="351"/>
      <c r="X18" s="351"/>
      <c r="Y18" s="351"/>
      <c r="Z18" s="351"/>
      <c r="AA18" s="351"/>
      <c r="AB18" s="351"/>
      <c r="AC18" s="351"/>
      <c r="AD18" s="308"/>
    </row>
    <row r="19" spans="1:16" s="27" customFormat="1" ht="12.75" customHeight="1">
      <c r="A19" s="10" t="s">
        <v>16</v>
      </c>
      <c r="B19" s="73">
        <v>213.25599999999997</v>
      </c>
      <c r="C19" s="73">
        <v>232.54900000000004</v>
      </c>
      <c r="D19" s="73">
        <v>220.315</v>
      </c>
      <c r="E19" s="73">
        <v>203.538</v>
      </c>
      <c r="F19" s="73">
        <v>217.82799999999997</v>
      </c>
      <c r="G19" s="73">
        <v>222.557</v>
      </c>
      <c r="H19" s="73">
        <v>223.35900000000004</v>
      </c>
      <c r="I19" s="73">
        <v>239.86900000000003</v>
      </c>
      <c r="J19" s="73">
        <v>239.845</v>
      </c>
      <c r="K19" s="73">
        <v>237.46200000000002</v>
      </c>
      <c r="L19" s="73">
        <v>250.292</v>
      </c>
      <c r="M19" s="73">
        <v>243.036</v>
      </c>
      <c r="N19" s="73">
        <v>239.47799999999995</v>
      </c>
      <c r="O19" s="73">
        <v>241.88600000000002</v>
      </c>
      <c r="P19" s="25"/>
    </row>
    <row r="20" spans="1:16" s="27" customFormat="1" ht="12.75" customHeight="1">
      <c r="A20" s="10" t="s">
        <v>17</v>
      </c>
      <c r="B20" s="73">
        <v>175.675</v>
      </c>
      <c r="C20" s="73">
        <v>195.974</v>
      </c>
      <c r="D20" s="73">
        <v>183.20800000000003</v>
      </c>
      <c r="E20" s="73">
        <v>168.94100000000003</v>
      </c>
      <c r="F20" s="73">
        <v>183.441</v>
      </c>
      <c r="G20" s="73">
        <v>187.575</v>
      </c>
      <c r="H20" s="73">
        <v>187.30600000000004</v>
      </c>
      <c r="I20" s="73">
        <v>201.475</v>
      </c>
      <c r="J20" s="73">
        <v>201.00200000000004</v>
      </c>
      <c r="K20" s="73">
        <v>197.887</v>
      </c>
      <c r="L20" s="73">
        <v>209.65200000000002</v>
      </c>
      <c r="M20" s="73">
        <v>202.089</v>
      </c>
      <c r="N20" s="73">
        <v>199.91099999999997</v>
      </c>
      <c r="O20" s="73">
        <v>201.026</v>
      </c>
      <c r="P20" s="25"/>
    </row>
    <row r="21" spans="1:16" s="27" customFormat="1" ht="12.75" customHeight="1">
      <c r="A21" s="10" t="s">
        <v>18</v>
      </c>
      <c r="B21" s="73">
        <v>176.32199999999997</v>
      </c>
      <c r="C21" s="73">
        <v>196.579</v>
      </c>
      <c r="D21" s="73">
        <v>183.735</v>
      </c>
      <c r="E21" s="73">
        <v>169.44400000000002</v>
      </c>
      <c r="F21" s="73">
        <v>183.751</v>
      </c>
      <c r="G21" s="73">
        <v>187.881</v>
      </c>
      <c r="H21" s="73">
        <v>187.65600000000003</v>
      </c>
      <c r="I21" s="73">
        <v>201.805</v>
      </c>
      <c r="J21" s="73">
        <v>201.32400000000004</v>
      </c>
      <c r="K21" s="73">
        <v>198.23399999999998</v>
      </c>
      <c r="L21" s="73">
        <v>210.079</v>
      </c>
      <c r="M21" s="73">
        <v>202.089</v>
      </c>
      <c r="N21" s="73">
        <v>199.91099999999997</v>
      </c>
      <c r="O21" s="73">
        <v>201.026</v>
      </c>
      <c r="P21" s="25"/>
    </row>
    <row r="22" spans="1:16" s="27" customFormat="1" ht="12.75" customHeight="1">
      <c r="A22" s="10" t="s">
        <v>19</v>
      </c>
      <c r="B22" s="73">
        <v>175.675</v>
      </c>
      <c r="C22" s="73">
        <v>195.974</v>
      </c>
      <c r="D22" s="73">
        <v>183.20800000000003</v>
      </c>
      <c r="E22" s="73">
        <v>168.94100000000003</v>
      </c>
      <c r="F22" s="73">
        <v>183.441</v>
      </c>
      <c r="G22" s="73">
        <v>187.575</v>
      </c>
      <c r="H22" s="73">
        <v>187.30600000000004</v>
      </c>
      <c r="I22" s="73">
        <v>201.475</v>
      </c>
      <c r="J22" s="73">
        <v>201.00200000000004</v>
      </c>
      <c r="K22" s="73">
        <v>197.887</v>
      </c>
      <c r="L22" s="73">
        <v>209.65200000000002</v>
      </c>
      <c r="M22" s="73">
        <v>201.709</v>
      </c>
      <c r="N22" s="73">
        <v>199.58399999999997</v>
      </c>
      <c r="O22" s="73">
        <v>200.62600000000003</v>
      </c>
      <c r="P22" s="25"/>
    </row>
    <row r="23" spans="1:17" ht="11.25">
      <c r="A23" s="352" t="s">
        <v>20</v>
      </c>
      <c r="B23" s="353">
        <v>0</v>
      </c>
      <c r="C23" s="353">
        <v>0</v>
      </c>
      <c r="D23" s="353">
        <v>0</v>
      </c>
      <c r="E23" s="353">
        <v>0</v>
      </c>
      <c r="F23" s="353">
        <v>0</v>
      </c>
      <c r="G23" s="353">
        <v>0</v>
      </c>
      <c r="H23" s="353">
        <v>0</v>
      </c>
      <c r="I23" s="353">
        <v>0</v>
      </c>
      <c r="J23" s="353">
        <v>0</v>
      </c>
      <c r="K23" s="353">
        <v>0</v>
      </c>
      <c r="L23" s="353">
        <v>0</v>
      </c>
      <c r="M23" s="353">
        <v>0</v>
      </c>
      <c r="N23" s="353">
        <v>0</v>
      </c>
      <c r="O23" s="353">
        <v>0</v>
      </c>
      <c r="Q23" s="240"/>
    </row>
    <row r="24" spans="1:30" s="9" customFormat="1" ht="11.25">
      <c r="A24" s="15" t="s">
        <v>21</v>
      </c>
      <c r="B24" s="243" t="s">
        <v>40</v>
      </c>
      <c r="C24" s="243" t="s">
        <v>40</v>
      </c>
      <c r="D24" s="243" t="s">
        <v>40</v>
      </c>
      <c r="E24" s="243">
        <v>25.14</v>
      </c>
      <c r="F24" s="243">
        <v>22.823</v>
      </c>
      <c r="G24" s="243">
        <v>22.623</v>
      </c>
      <c r="H24" s="243">
        <v>22.339</v>
      </c>
      <c r="I24" s="243">
        <v>21.01</v>
      </c>
      <c r="J24" s="243">
        <v>18.709</v>
      </c>
      <c r="K24" s="243">
        <v>16.713</v>
      </c>
      <c r="L24" s="243">
        <v>17.496</v>
      </c>
      <c r="M24" s="243">
        <v>16.882</v>
      </c>
      <c r="N24" s="243">
        <v>15.81</v>
      </c>
      <c r="O24" s="62">
        <v>15.847</v>
      </c>
      <c r="Q24" s="354"/>
      <c r="R24" s="354"/>
      <c r="S24" s="354"/>
      <c r="T24" s="355"/>
      <c r="U24" s="355"/>
      <c r="V24" s="355"/>
      <c r="W24" s="355"/>
      <c r="X24" s="355"/>
      <c r="Y24" s="355"/>
      <c r="Z24" s="355"/>
      <c r="AA24" s="355"/>
      <c r="AB24" s="355"/>
      <c r="AC24" s="355"/>
      <c r="AD24" s="308"/>
    </row>
    <row r="25" spans="1:30" ht="11.25">
      <c r="A25" s="15" t="s">
        <v>22</v>
      </c>
      <c r="B25" s="248">
        <v>6.98</v>
      </c>
      <c r="C25" s="356">
        <v>6.5</v>
      </c>
      <c r="D25" s="356">
        <v>3.373</v>
      </c>
      <c r="E25" s="357">
        <v>4.006</v>
      </c>
      <c r="F25" s="356">
        <v>3.592</v>
      </c>
      <c r="G25" s="357">
        <v>3.845</v>
      </c>
      <c r="H25" s="356">
        <v>4.198</v>
      </c>
      <c r="I25" s="356">
        <v>5.102</v>
      </c>
      <c r="J25" s="356">
        <v>6.079</v>
      </c>
      <c r="K25" s="356">
        <v>7.295</v>
      </c>
      <c r="L25" s="356">
        <v>8.102</v>
      </c>
      <c r="M25" s="356">
        <v>8.557</v>
      </c>
      <c r="N25" s="358">
        <v>9.697</v>
      </c>
      <c r="O25" s="72">
        <v>9.67</v>
      </c>
      <c r="Q25" s="359"/>
      <c r="R25" s="360"/>
      <c r="S25" s="360"/>
      <c r="T25" s="361"/>
      <c r="U25" s="360"/>
      <c r="V25" s="361"/>
      <c r="W25" s="360"/>
      <c r="X25" s="360"/>
      <c r="Y25" s="360"/>
      <c r="Z25" s="360"/>
      <c r="AA25" s="360"/>
      <c r="AB25" s="360"/>
      <c r="AC25" s="361"/>
      <c r="AD25" s="362"/>
    </row>
    <row r="26" spans="1:30" ht="11.25">
      <c r="A26" s="15" t="s">
        <v>23</v>
      </c>
      <c r="B26" s="252">
        <v>16.781</v>
      </c>
      <c r="C26" s="363">
        <v>11.938</v>
      </c>
      <c r="D26" s="363">
        <v>10.015</v>
      </c>
      <c r="E26" s="363">
        <v>7.708</v>
      </c>
      <c r="F26" s="363">
        <v>7.707</v>
      </c>
      <c r="G26" s="363">
        <v>8.421</v>
      </c>
      <c r="H26" s="363">
        <v>7.631</v>
      </c>
      <c r="I26" s="363">
        <v>8.147</v>
      </c>
      <c r="J26" s="363">
        <v>8.148</v>
      </c>
      <c r="K26" s="363">
        <v>7.728</v>
      </c>
      <c r="L26" s="363">
        <v>8.095</v>
      </c>
      <c r="M26" s="363">
        <v>7.731</v>
      </c>
      <c r="N26" s="364">
        <v>7.752</v>
      </c>
      <c r="O26" s="71">
        <v>8.109</v>
      </c>
      <c r="Q26" s="365"/>
      <c r="R26" s="366"/>
      <c r="S26" s="366"/>
      <c r="T26" s="366"/>
      <c r="U26" s="366"/>
      <c r="V26" s="366"/>
      <c r="W26" s="366"/>
      <c r="X26" s="366"/>
      <c r="Y26" s="366"/>
      <c r="Z26" s="366"/>
      <c r="AA26" s="366"/>
      <c r="AB26" s="366"/>
      <c r="AC26" s="366"/>
      <c r="AD26" s="308"/>
    </row>
    <row r="27" spans="1:30" ht="11.25">
      <c r="A27" s="15" t="s">
        <v>24</v>
      </c>
      <c r="B27" s="256">
        <v>18.538</v>
      </c>
      <c r="C27" s="367">
        <v>16.739</v>
      </c>
      <c r="D27" s="367">
        <v>10.115</v>
      </c>
      <c r="E27" s="367">
        <v>9.852</v>
      </c>
      <c r="F27" s="367">
        <v>9.52</v>
      </c>
      <c r="G27" s="367">
        <v>9.757</v>
      </c>
      <c r="H27" s="367">
        <v>12.412</v>
      </c>
      <c r="I27" s="367">
        <v>13.97</v>
      </c>
      <c r="J27" s="367">
        <v>12.995</v>
      </c>
      <c r="K27" s="367">
        <v>12.21</v>
      </c>
      <c r="L27" s="367">
        <v>13.31</v>
      </c>
      <c r="M27" s="367">
        <v>14.179</v>
      </c>
      <c r="N27" s="367">
        <v>15.02</v>
      </c>
      <c r="O27" s="13">
        <v>17.955</v>
      </c>
      <c r="Q27" s="368"/>
      <c r="R27" s="369"/>
      <c r="S27" s="369"/>
      <c r="T27" s="369"/>
      <c r="U27" s="369"/>
      <c r="V27" s="369"/>
      <c r="W27" s="369"/>
      <c r="X27" s="369"/>
      <c r="Y27" s="369"/>
      <c r="Z27" s="369"/>
      <c r="AA27" s="369"/>
      <c r="AB27" s="369"/>
      <c r="AC27" s="369"/>
      <c r="AD27" s="307"/>
    </row>
    <row r="28" spans="1:30" ht="11.25">
      <c r="A28" s="15" t="s">
        <v>25</v>
      </c>
      <c r="B28" s="127">
        <v>19.26</v>
      </c>
      <c r="C28" s="127">
        <v>17.7</v>
      </c>
      <c r="D28" s="127">
        <v>11.34</v>
      </c>
      <c r="E28" s="127">
        <v>9.9</v>
      </c>
      <c r="F28" s="127">
        <v>7.996</v>
      </c>
      <c r="G28" s="127">
        <v>7.22</v>
      </c>
      <c r="H28" s="127">
        <v>8.103</v>
      </c>
      <c r="I28" s="127">
        <v>8.622</v>
      </c>
      <c r="J28" s="127">
        <v>8.265</v>
      </c>
      <c r="K28" s="127">
        <v>7.849</v>
      </c>
      <c r="L28" s="127">
        <v>8.919</v>
      </c>
      <c r="M28" s="127">
        <v>7.741</v>
      </c>
      <c r="N28" s="127">
        <v>9.767</v>
      </c>
      <c r="O28" s="62">
        <v>11.457</v>
      </c>
      <c r="Q28" s="370"/>
      <c r="R28" s="370"/>
      <c r="S28" s="370"/>
      <c r="T28" s="370"/>
      <c r="U28" s="370"/>
      <c r="V28" s="370"/>
      <c r="W28" s="370"/>
      <c r="X28" s="370"/>
      <c r="Y28" s="370"/>
      <c r="Z28" s="370"/>
      <c r="AA28" s="370"/>
      <c r="AB28" s="370"/>
      <c r="AC28" s="370"/>
      <c r="AD28" s="308"/>
    </row>
    <row r="29" spans="1:45" s="9" customFormat="1" ht="11.25">
      <c r="A29" s="352" t="s">
        <v>26</v>
      </c>
      <c r="B29" s="353">
        <v>0</v>
      </c>
      <c r="C29" s="353">
        <v>0</v>
      </c>
      <c r="D29" s="353">
        <v>0</v>
      </c>
      <c r="E29" s="353">
        <v>0</v>
      </c>
      <c r="F29" s="353">
        <v>0</v>
      </c>
      <c r="G29" s="353">
        <v>0</v>
      </c>
      <c r="H29" s="353">
        <v>0</v>
      </c>
      <c r="I29" s="353">
        <v>0</v>
      </c>
      <c r="J29" s="353">
        <v>0</v>
      </c>
      <c r="K29" s="353">
        <v>0</v>
      </c>
      <c r="L29" s="353">
        <v>0</v>
      </c>
      <c r="M29" s="353">
        <v>0</v>
      </c>
      <c r="N29" s="353">
        <v>0</v>
      </c>
      <c r="O29" s="353">
        <v>0</v>
      </c>
      <c r="P29" s="25"/>
      <c r="Q29" s="240"/>
      <c r="R29" s="240"/>
      <c r="S29" s="240"/>
      <c r="T29" s="240"/>
      <c r="U29" s="240"/>
      <c r="V29" s="240"/>
      <c r="W29" s="240"/>
      <c r="X29" s="240"/>
      <c r="Y29" s="240"/>
      <c r="Z29" s="240"/>
      <c r="AA29" s="240"/>
      <c r="AB29" s="240"/>
      <c r="AC29" s="240"/>
      <c r="AD29" s="240"/>
      <c r="AF29" s="25"/>
      <c r="AG29" s="25"/>
      <c r="AH29" s="25"/>
      <c r="AI29" s="25"/>
      <c r="AJ29" s="25"/>
      <c r="AK29" s="25"/>
      <c r="AL29" s="25"/>
      <c r="AM29" s="25"/>
      <c r="AN29" s="25"/>
      <c r="AO29" s="25"/>
      <c r="AP29" s="25"/>
      <c r="AQ29" s="25"/>
      <c r="AR29" s="25"/>
      <c r="AS29" s="25"/>
    </row>
    <row r="30" spans="1:30" ht="11.25">
      <c r="A30" s="15" t="s">
        <v>27</v>
      </c>
      <c r="B30" s="240">
        <v>81.6</v>
      </c>
      <c r="C30" s="240">
        <v>65.2</v>
      </c>
      <c r="D30" s="240">
        <v>57.763</v>
      </c>
      <c r="E30" s="240">
        <v>63.246</v>
      </c>
      <c r="F30" s="240">
        <v>64.719</v>
      </c>
      <c r="G30" s="240">
        <v>68.206</v>
      </c>
      <c r="H30" s="240">
        <v>67.413</v>
      </c>
      <c r="I30" s="240">
        <v>67.679</v>
      </c>
      <c r="J30" s="240">
        <v>60.937</v>
      </c>
      <c r="K30" s="240">
        <v>55.076</v>
      </c>
      <c r="L30" s="240">
        <v>54.015</v>
      </c>
      <c r="M30" s="240">
        <v>47.656</v>
      </c>
      <c r="N30" s="371">
        <v>47.747</v>
      </c>
      <c r="O30" s="372">
        <v>49.573</v>
      </c>
      <c r="P30" s="373"/>
      <c r="Q30" s="374"/>
      <c r="R30" s="375"/>
      <c r="S30" s="375"/>
      <c r="T30" s="375"/>
      <c r="U30" s="375"/>
      <c r="V30" s="375"/>
      <c r="W30" s="375"/>
      <c r="X30" s="375"/>
      <c r="Y30" s="375"/>
      <c r="Z30" s="375"/>
      <c r="AA30" s="375"/>
      <c r="AB30" s="375"/>
      <c r="AC30" s="375"/>
      <c r="AD30" s="308"/>
    </row>
    <row r="31" spans="1:30" ht="11.25">
      <c r="A31" s="15" t="s">
        <v>28</v>
      </c>
      <c r="B31" s="87">
        <v>4.21</v>
      </c>
      <c r="C31" s="87">
        <v>3.2</v>
      </c>
      <c r="D31" s="87">
        <v>2.57</v>
      </c>
      <c r="E31" s="87">
        <v>2.262</v>
      </c>
      <c r="F31" s="87">
        <v>2.449</v>
      </c>
      <c r="G31" s="87">
        <v>3.077</v>
      </c>
      <c r="H31" s="87">
        <v>2.55</v>
      </c>
      <c r="I31" s="87">
        <v>2.852</v>
      </c>
      <c r="J31" s="87">
        <v>2.859</v>
      </c>
      <c r="K31" s="87">
        <v>2.784</v>
      </c>
      <c r="L31" s="87">
        <v>2.857</v>
      </c>
      <c r="M31" s="87">
        <v>2.837</v>
      </c>
      <c r="N31" s="87">
        <v>3.1</v>
      </c>
      <c r="O31" s="62">
        <v>3.274</v>
      </c>
      <c r="Q31" s="376"/>
      <c r="R31" s="377"/>
      <c r="S31" s="377"/>
      <c r="T31" s="377"/>
      <c r="U31" s="377"/>
      <c r="V31" s="377"/>
      <c r="W31" s="377"/>
      <c r="X31" s="377"/>
      <c r="Y31" s="377"/>
      <c r="Z31" s="377"/>
      <c r="AA31" s="377"/>
      <c r="AB31" s="377"/>
      <c r="AC31" s="377"/>
      <c r="AD31" s="308"/>
    </row>
    <row r="32" spans="1:30" ht="11.25">
      <c r="A32" s="15" t="s">
        <v>29</v>
      </c>
      <c r="B32" s="243" t="s">
        <v>40</v>
      </c>
      <c r="C32" s="243" t="s">
        <v>40</v>
      </c>
      <c r="D32" s="243" t="s">
        <v>40</v>
      </c>
      <c r="E32" s="265">
        <v>14.201</v>
      </c>
      <c r="F32" s="265">
        <v>12.236</v>
      </c>
      <c r="G32" s="265">
        <v>13.674</v>
      </c>
      <c r="H32" s="265">
        <v>12.017</v>
      </c>
      <c r="I32" s="265">
        <v>12.373</v>
      </c>
      <c r="J32" s="265">
        <v>11.753</v>
      </c>
      <c r="K32" s="265">
        <v>9.859</v>
      </c>
      <c r="L32" s="265">
        <v>11.234</v>
      </c>
      <c r="M32" s="265">
        <v>10.929</v>
      </c>
      <c r="N32" s="265">
        <v>10.384</v>
      </c>
      <c r="O32" s="62">
        <v>10.113</v>
      </c>
      <c r="Q32" s="378"/>
      <c r="R32" s="378"/>
      <c r="S32" s="378"/>
      <c r="T32" s="379"/>
      <c r="U32" s="379"/>
      <c r="V32" s="379"/>
      <c r="W32" s="379"/>
      <c r="X32" s="379"/>
      <c r="Y32" s="379"/>
      <c r="Z32" s="379"/>
      <c r="AA32" s="379"/>
      <c r="AB32" s="379"/>
      <c r="AC32" s="379"/>
      <c r="AD32" s="308"/>
    </row>
    <row r="33" spans="1:45" s="27" customFormat="1" ht="15.75" customHeight="1">
      <c r="A33" s="15" t="s">
        <v>30</v>
      </c>
      <c r="B33" s="73" t="s">
        <v>40</v>
      </c>
      <c r="C33" s="73" t="s">
        <v>40</v>
      </c>
      <c r="D33" s="73" t="s">
        <v>40</v>
      </c>
      <c r="E33" s="73">
        <v>136.315</v>
      </c>
      <c r="F33" s="73">
        <v>131.042</v>
      </c>
      <c r="G33" s="73">
        <v>136.823</v>
      </c>
      <c r="H33" s="73">
        <v>136.663</v>
      </c>
      <c r="I33" s="73">
        <v>139.755</v>
      </c>
      <c r="J33" s="73">
        <v>129.745</v>
      </c>
      <c r="K33" s="73">
        <v>119.51400000000001</v>
      </c>
      <c r="L33" s="73">
        <v>124.02799999999999</v>
      </c>
      <c r="M33" s="73">
        <v>116.51200000000001</v>
      </c>
      <c r="N33" s="73">
        <v>119.27699999999999</v>
      </c>
      <c r="O33" s="73">
        <v>125.99799999999999</v>
      </c>
      <c r="P33" s="25"/>
      <c r="Q33" s="12"/>
      <c r="R33" s="12"/>
      <c r="AF33" s="25"/>
      <c r="AG33" s="25"/>
      <c r="AH33" s="25"/>
      <c r="AI33" s="25"/>
      <c r="AJ33" s="25"/>
      <c r="AK33" s="25"/>
      <c r="AL33" s="25"/>
      <c r="AM33" s="25"/>
      <c r="AN33" s="25"/>
      <c r="AO33" s="25"/>
      <c r="AP33" s="25"/>
      <c r="AQ33" s="25"/>
      <c r="AR33" s="25"/>
      <c r="AS33" s="25"/>
    </row>
    <row r="34" spans="1:45" s="27" customFormat="1" ht="15.75" customHeight="1">
      <c r="A34" s="15" t="s">
        <v>31</v>
      </c>
      <c r="B34" s="73" t="s">
        <v>40</v>
      </c>
      <c r="C34" s="73" t="s">
        <v>40</v>
      </c>
      <c r="D34" s="73" t="s">
        <v>40</v>
      </c>
      <c r="E34" s="73">
        <v>339.853</v>
      </c>
      <c r="F34" s="73">
        <v>348.87</v>
      </c>
      <c r="G34" s="73">
        <v>359.38</v>
      </c>
      <c r="H34" s="73">
        <v>360.02200000000005</v>
      </c>
      <c r="I34" s="73">
        <v>379.624</v>
      </c>
      <c r="J34" s="73">
        <v>369.59</v>
      </c>
      <c r="K34" s="73">
        <v>356.976</v>
      </c>
      <c r="L34" s="73">
        <v>374.32</v>
      </c>
      <c r="M34" s="73">
        <v>359.548</v>
      </c>
      <c r="N34" s="73">
        <v>358.755</v>
      </c>
      <c r="O34" s="73">
        <v>367.884</v>
      </c>
      <c r="P34" s="25"/>
      <c r="Q34" s="12"/>
      <c r="R34" s="12"/>
      <c r="AF34" s="25"/>
      <c r="AG34" s="25"/>
      <c r="AH34" s="25"/>
      <c r="AI34" s="25"/>
      <c r="AJ34" s="25"/>
      <c r="AK34" s="25"/>
      <c r="AL34" s="25"/>
      <c r="AM34" s="25"/>
      <c r="AN34" s="25"/>
      <c r="AO34" s="25"/>
      <c r="AP34" s="25"/>
      <c r="AQ34" s="25"/>
      <c r="AR34" s="25"/>
      <c r="AS34" s="25"/>
    </row>
    <row r="35" spans="1:17" ht="16.5" customHeight="1">
      <c r="A35" s="352" t="s">
        <v>32</v>
      </c>
      <c r="B35" s="353">
        <v>0</v>
      </c>
      <c r="C35" s="353">
        <v>0</v>
      </c>
      <c r="D35" s="353">
        <v>0</v>
      </c>
      <c r="E35" s="353">
        <v>0</v>
      </c>
      <c r="F35" s="353">
        <v>0</v>
      </c>
      <c r="G35" s="353">
        <v>0</v>
      </c>
      <c r="H35" s="353">
        <v>0</v>
      </c>
      <c r="I35" s="353">
        <v>0</v>
      </c>
      <c r="J35" s="353">
        <v>0</v>
      </c>
      <c r="K35" s="353">
        <v>0</v>
      </c>
      <c r="L35" s="353">
        <v>0</v>
      </c>
      <c r="M35" s="353">
        <v>0</v>
      </c>
      <c r="N35" s="353">
        <v>0</v>
      </c>
      <c r="O35" s="353">
        <v>0</v>
      </c>
      <c r="Q35" s="240"/>
    </row>
    <row r="36" spans="1:30" ht="11.25">
      <c r="A36" s="15" t="s">
        <v>33</v>
      </c>
      <c r="B36" s="62" t="s">
        <v>40</v>
      </c>
      <c r="C36" s="62" t="s">
        <v>40</v>
      </c>
      <c r="D36" s="62" t="s">
        <v>40</v>
      </c>
      <c r="E36" s="62" t="s">
        <v>40</v>
      </c>
      <c r="F36" s="62">
        <v>1.079</v>
      </c>
      <c r="G36" s="120">
        <v>2.715</v>
      </c>
      <c r="H36" s="120">
        <v>2.8</v>
      </c>
      <c r="I36" s="120">
        <v>3</v>
      </c>
      <c r="J36" s="120">
        <v>2.9</v>
      </c>
      <c r="K36" s="120">
        <v>2.9</v>
      </c>
      <c r="L36" s="120">
        <v>3</v>
      </c>
      <c r="M36" s="120">
        <v>2.9</v>
      </c>
      <c r="N36" s="120">
        <v>2.7</v>
      </c>
      <c r="O36" s="62">
        <v>2.627</v>
      </c>
      <c r="Q36" s="122"/>
      <c r="R36" s="122"/>
      <c r="S36" s="122"/>
      <c r="T36" s="122"/>
      <c r="U36" s="308"/>
      <c r="V36" s="380"/>
      <c r="W36" s="380"/>
      <c r="X36" s="380"/>
      <c r="Y36" s="380"/>
      <c r="Z36" s="380"/>
      <c r="AA36" s="380"/>
      <c r="AB36" s="380"/>
      <c r="AC36" s="380"/>
      <c r="AD36" s="308"/>
    </row>
    <row r="37" spans="1:30" ht="18" customHeight="1">
      <c r="A37" s="15" t="s">
        <v>34</v>
      </c>
      <c r="B37" s="62">
        <v>14.132</v>
      </c>
      <c r="C37" s="62">
        <v>8.685</v>
      </c>
      <c r="D37" s="62">
        <v>7.758</v>
      </c>
      <c r="E37" s="62">
        <v>7.702</v>
      </c>
      <c r="F37" s="62">
        <v>7.774</v>
      </c>
      <c r="G37" s="62">
        <v>8.595</v>
      </c>
      <c r="H37" s="62">
        <v>7.549</v>
      </c>
      <c r="I37" s="62">
        <v>7.444</v>
      </c>
      <c r="J37" s="62">
        <v>6.152</v>
      </c>
      <c r="K37" s="62">
        <v>5.297</v>
      </c>
      <c r="L37" s="62">
        <v>5.538</v>
      </c>
      <c r="M37" s="62">
        <v>4.904</v>
      </c>
      <c r="N37" s="13">
        <v>4.627</v>
      </c>
      <c r="O37" s="62">
        <v>5.274</v>
      </c>
      <c r="Q37" s="308"/>
      <c r="R37" s="308"/>
      <c r="S37" s="308"/>
      <c r="T37" s="308"/>
      <c r="U37" s="308"/>
      <c r="V37" s="308"/>
      <c r="W37" s="308"/>
      <c r="X37" s="308"/>
      <c r="Y37" s="308"/>
      <c r="Z37" s="308"/>
      <c r="AA37" s="308"/>
      <c r="AB37" s="308"/>
      <c r="AC37" s="307"/>
      <c r="AD37" s="308"/>
    </row>
    <row r="38" spans="1:30" ht="11.25">
      <c r="A38" s="15" t="s">
        <v>35</v>
      </c>
      <c r="B38" s="62">
        <v>48.8</v>
      </c>
      <c r="C38" s="62">
        <v>32.6</v>
      </c>
      <c r="D38" s="62">
        <v>24.387</v>
      </c>
      <c r="E38" s="62">
        <v>22.046</v>
      </c>
      <c r="F38" s="62">
        <v>21.746</v>
      </c>
      <c r="G38" s="62">
        <v>24.22</v>
      </c>
      <c r="H38" s="62">
        <v>24.254</v>
      </c>
      <c r="I38" s="62">
        <v>22.111</v>
      </c>
      <c r="J38" s="62">
        <v>16.619</v>
      </c>
      <c r="K38" s="62">
        <v>14.679</v>
      </c>
      <c r="L38" s="62">
        <v>16.354</v>
      </c>
      <c r="M38" s="62">
        <v>16.102</v>
      </c>
      <c r="N38" s="13">
        <v>15.2</v>
      </c>
      <c r="O38" s="62">
        <v>14.649</v>
      </c>
      <c r="Q38" s="308"/>
      <c r="R38" s="308"/>
      <c r="S38" s="308"/>
      <c r="T38" s="308"/>
      <c r="U38" s="308"/>
      <c r="V38" s="308"/>
      <c r="W38" s="308"/>
      <c r="X38" s="308"/>
      <c r="Y38" s="308"/>
      <c r="Z38" s="308"/>
      <c r="AA38" s="308"/>
      <c r="AB38" s="308"/>
      <c r="AC38" s="307"/>
      <c r="AD38" s="308"/>
    </row>
    <row r="39" spans="1:30" ht="11.25">
      <c r="A39" s="15" t="s">
        <v>36</v>
      </c>
      <c r="B39" s="62">
        <v>7.894</v>
      </c>
      <c r="C39" s="62">
        <v>7.977</v>
      </c>
      <c r="D39" s="62">
        <v>8.231</v>
      </c>
      <c r="E39" s="62">
        <v>8.396</v>
      </c>
      <c r="F39" s="62">
        <v>8.203</v>
      </c>
      <c r="G39" s="62">
        <v>8.506</v>
      </c>
      <c r="H39" s="62">
        <v>8.904</v>
      </c>
      <c r="I39" s="62">
        <v>9.606</v>
      </c>
      <c r="J39" s="62">
        <v>8.369</v>
      </c>
      <c r="K39" s="62">
        <v>8.23</v>
      </c>
      <c r="L39" s="62">
        <v>9.757</v>
      </c>
      <c r="M39" s="62">
        <v>7.483</v>
      </c>
      <c r="N39" s="13">
        <v>7.176</v>
      </c>
      <c r="O39" s="62">
        <v>8.613</v>
      </c>
      <c r="Q39" s="308"/>
      <c r="R39" s="308"/>
      <c r="S39" s="308"/>
      <c r="T39" s="308"/>
      <c r="U39" s="308"/>
      <c r="V39" s="308"/>
      <c r="W39" s="308"/>
      <c r="X39" s="308"/>
      <c r="Y39" s="308"/>
      <c r="Z39" s="308"/>
      <c r="AA39" s="308"/>
      <c r="AB39" s="308"/>
      <c r="AC39" s="307"/>
      <c r="AD39" s="308"/>
    </row>
    <row r="40" spans="1:30" ht="11.25">
      <c r="A40" s="15" t="s">
        <v>37</v>
      </c>
      <c r="B40" s="72">
        <v>6.494</v>
      </c>
      <c r="C40" s="25">
        <v>3.259</v>
      </c>
      <c r="D40" s="62">
        <v>1.752</v>
      </c>
      <c r="E40" s="62">
        <v>1.591</v>
      </c>
      <c r="F40" s="62">
        <v>1.564</v>
      </c>
      <c r="G40" s="62">
        <v>1.971</v>
      </c>
      <c r="H40" s="62">
        <v>1.712</v>
      </c>
      <c r="I40" s="62">
        <v>1.79</v>
      </c>
      <c r="J40" s="62">
        <v>1.829</v>
      </c>
      <c r="K40" s="62">
        <v>1.685</v>
      </c>
      <c r="L40" s="62">
        <v>1.788</v>
      </c>
      <c r="M40" s="62">
        <v>2.074</v>
      </c>
      <c r="N40" s="62">
        <v>2.206</v>
      </c>
      <c r="O40" s="62">
        <v>2.487</v>
      </c>
      <c r="Q40" s="308"/>
      <c r="R40" s="308"/>
      <c r="S40" s="308"/>
      <c r="T40" s="308"/>
      <c r="U40" s="308"/>
      <c r="V40" s="308"/>
      <c r="W40" s="308"/>
      <c r="X40" s="308"/>
      <c r="Y40" s="308"/>
      <c r="Z40" s="308"/>
      <c r="AA40" s="308"/>
      <c r="AB40" s="308"/>
      <c r="AC40" s="307"/>
      <c r="AD40" s="308"/>
    </row>
    <row r="41" spans="1:15" ht="18" customHeight="1">
      <c r="A41" s="15" t="s">
        <v>38</v>
      </c>
      <c r="B41" s="98">
        <v>1509.565788868</v>
      </c>
      <c r="C41" s="98">
        <v>1516.7284115000002</v>
      </c>
      <c r="D41" s="98">
        <v>1557.470390132</v>
      </c>
      <c r="E41" s="98">
        <v>1619.560079348</v>
      </c>
      <c r="F41" s="98">
        <v>1752.989704594604</v>
      </c>
      <c r="G41" s="9">
        <v>1906.2679207360002</v>
      </c>
      <c r="H41" s="9">
        <v>1979.6855327</v>
      </c>
      <c r="I41" s="98">
        <v>1969.3941900720001</v>
      </c>
      <c r="J41" s="9">
        <v>2010.0923695440001</v>
      </c>
      <c r="K41" s="9">
        <v>2092.812923092</v>
      </c>
      <c r="L41" s="9">
        <v>2140.26055312</v>
      </c>
      <c r="M41" s="9">
        <v>2183.347246784</v>
      </c>
      <c r="N41" s="98">
        <v>2200.194</v>
      </c>
      <c r="O41" s="98" t="s">
        <v>40</v>
      </c>
    </row>
    <row r="42" spans="1:15" ht="12">
      <c r="A42" s="15" t="s">
        <v>39</v>
      </c>
      <c r="B42" s="9">
        <v>27.196</v>
      </c>
      <c r="C42" s="60">
        <v>27.2</v>
      </c>
      <c r="D42" s="60">
        <v>27.1</v>
      </c>
      <c r="E42" s="98" t="s">
        <v>40</v>
      </c>
      <c r="F42" s="98" t="s">
        <v>40</v>
      </c>
      <c r="G42" s="9">
        <v>25.101</v>
      </c>
      <c r="H42" s="9">
        <v>24.968</v>
      </c>
      <c r="I42" s="9">
        <v>24.618</v>
      </c>
      <c r="J42" s="9">
        <v>22.92</v>
      </c>
      <c r="K42" s="9">
        <v>22.541</v>
      </c>
      <c r="L42" s="9">
        <v>22.136</v>
      </c>
      <c r="M42" s="9">
        <v>22.193</v>
      </c>
      <c r="N42" s="98">
        <v>22.131</v>
      </c>
      <c r="O42" s="98">
        <v>22.794</v>
      </c>
    </row>
    <row r="43" spans="3:15" ht="11.25">
      <c r="C43" s="9"/>
      <c r="D43" s="9"/>
      <c r="E43" s="9"/>
      <c r="F43" s="9"/>
      <c r="G43" s="9"/>
      <c r="H43" s="9"/>
      <c r="I43" s="9"/>
      <c r="J43" s="9"/>
      <c r="K43" s="9"/>
      <c r="L43" s="9"/>
      <c r="M43" s="9"/>
      <c r="N43" s="9"/>
      <c r="O43" s="9"/>
    </row>
    <row r="44" spans="3:15" ht="11.25">
      <c r="C44" s="9"/>
      <c r="D44" s="9"/>
      <c r="E44" s="9"/>
      <c r="F44" s="9"/>
      <c r="G44" s="9"/>
      <c r="H44" s="9"/>
      <c r="I44" s="9"/>
      <c r="J44" s="9"/>
      <c r="K44" s="9"/>
      <c r="L44" s="9"/>
      <c r="M44" s="9"/>
      <c r="N44" s="9"/>
      <c r="O44" s="9"/>
    </row>
    <row r="45" ht="11.25">
      <c r="A45" s="381" t="s">
        <v>155</v>
      </c>
    </row>
    <row r="46" s="9" customFormat="1" ht="11.25">
      <c r="A46" s="12"/>
    </row>
    <row r="47" s="9" customFormat="1" ht="11.25">
      <c r="A47" s="382"/>
    </row>
    <row r="48" s="9" customFormat="1" ht="11.25">
      <c r="A48" s="12"/>
    </row>
  </sheetData>
  <printOptions/>
  <pageMargins left="0.75" right="0.75" top="0.56" bottom="0.27" header="0.5" footer="0.5"/>
  <pageSetup fitToHeight="1" fitToWidth="1" horizontalDpi="600" verticalDpi="600" orientation="landscape" paperSize="9"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X212"/>
  <sheetViews>
    <sheetView workbookViewId="0" topLeftCell="A1">
      <pane ySplit="3" topLeftCell="BM4" activePane="bottomLeft" state="frozen"/>
      <selection pane="topLeft" activeCell="P27" sqref="P27"/>
      <selection pane="bottomLeft" activeCell="F31" sqref="F31"/>
    </sheetView>
  </sheetViews>
  <sheetFormatPr defaultColWidth="9.140625" defaultRowHeight="12.75"/>
  <cols>
    <col min="1" max="1" width="8.28125" style="10" customWidth="1"/>
    <col min="2" max="2" width="8.57421875" style="3" customWidth="1"/>
    <col min="3" max="14" width="8.57421875" style="21" customWidth="1"/>
    <col min="15" max="15" width="8.57421875" style="383" customWidth="1"/>
    <col min="16" max="16384" width="9.00390625" style="21" customWidth="1"/>
  </cols>
  <sheetData>
    <row r="1" spans="1:12" ht="12.75">
      <c r="A1" s="20" t="s">
        <v>156</v>
      </c>
      <c r="B1" s="20"/>
      <c r="E1" s="57"/>
      <c r="G1" s="1"/>
      <c r="H1" s="2"/>
      <c r="I1" s="2"/>
      <c r="J1" s="2"/>
      <c r="K1" s="2"/>
      <c r="L1" s="94"/>
    </row>
    <row r="2" spans="1:14" ht="11.25">
      <c r="A2" s="20"/>
      <c r="B2" s="9"/>
      <c r="C2" s="9"/>
      <c r="D2" s="9"/>
      <c r="E2" s="9"/>
      <c r="F2" s="9"/>
      <c r="G2" s="9"/>
      <c r="H2" s="9"/>
      <c r="I2" s="9"/>
      <c r="J2" s="9"/>
      <c r="K2" s="9"/>
      <c r="L2" s="96"/>
      <c r="M2" s="9"/>
      <c r="N2" s="9"/>
    </row>
    <row r="3" spans="2:15" s="10" customFormat="1" ht="11.25">
      <c r="B3" s="185">
        <v>1990</v>
      </c>
      <c r="C3" s="185">
        <v>1991</v>
      </c>
      <c r="D3" s="185">
        <v>1992</v>
      </c>
      <c r="E3" s="185">
        <v>1993</v>
      </c>
      <c r="F3" s="185">
        <v>1994</v>
      </c>
      <c r="G3" s="185">
        <v>1995</v>
      </c>
      <c r="H3" s="185">
        <v>1996</v>
      </c>
      <c r="I3" s="185">
        <v>1997</v>
      </c>
      <c r="J3" s="185">
        <v>1998</v>
      </c>
      <c r="K3" s="185">
        <v>1999</v>
      </c>
      <c r="L3" s="185">
        <v>2000</v>
      </c>
      <c r="M3" s="185">
        <v>2001</v>
      </c>
      <c r="N3" s="185">
        <v>2002</v>
      </c>
      <c r="O3" s="305">
        <v>2003</v>
      </c>
    </row>
    <row r="4" spans="1:15" s="25" customFormat="1" ht="11.25">
      <c r="A4" s="15" t="s">
        <v>1</v>
      </c>
      <c r="B4" s="13">
        <v>5.389</v>
      </c>
      <c r="C4" s="98">
        <v>5.174</v>
      </c>
      <c r="D4" s="98">
        <v>5.018</v>
      </c>
      <c r="E4" s="98">
        <v>5.008</v>
      </c>
      <c r="F4" s="98">
        <v>5.575</v>
      </c>
      <c r="G4" s="98">
        <v>5.731</v>
      </c>
      <c r="H4" s="98">
        <v>5.715</v>
      </c>
      <c r="I4" s="98">
        <v>5.829</v>
      </c>
      <c r="J4" s="98">
        <v>6.015</v>
      </c>
      <c r="K4" s="98">
        <v>6.362</v>
      </c>
      <c r="L4" s="98">
        <v>7.215</v>
      </c>
      <c r="M4" s="384">
        <v>7.655</v>
      </c>
      <c r="N4" s="384">
        <v>8.073</v>
      </c>
      <c r="O4" s="385">
        <v>8.229806366</v>
      </c>
    </row>
    <row r="5" spans="1:15" s="25" customFormat="1" ht="11.25">
      <c r="A5" s="15" t="s">
        <v>2</v>
      </c>
      <c r="B5" s="386">
        <v>0</v>
      </c>
      <c r="C5" s="386">
        <v>0</v>
      </c>
      <c r="D5" s="386">
        <v>0</v>
      </c>
      <c r="E5" s="386">
        <v>0</v>
      </c>
      <c r="F5" s="386">
        <v>0</v>
      </c>
      <c r="G5" s="386">
        <v>0</v>
      </c>
      <c r="H5" s="386">
        <v>0</v>
      </c>
      <c r="I5" s="386">
        <v>0</v>
      </c>
      <c r="J5" s="386">
        <v>0</v>
      </c>
      <c r="K5" s="386">
        <v>0</v>
      </c>
      <c r="L5" s="386">
        <v>0</v>
      </c>
      <c r="M5" s="386">
        <v>0</v>
      </c>
      <c r="N5" s="386">
        <v>0</v>
      </c>
      <c r="O5" s="386">
        <v>0</v>
      </c>
    </row>
    <row r="6" spans="1:15" s="25" customFormat="1" ht="11.25">
      <c r="A6" s="15" t="s">
        <v>3</v>
      </c>
      <c r="B6" s="387">
        <v>54.803</v>
      </c>
      <c r="C6" s="388">
        <v>55.9734</v>
      </c>
      <c r="D6" s="388">
        <v>57.239</v>
      </c>
      <c r="E6" s="388">
        <v>57.559</v>
      </c>
      <c r="F6" s="388">
        <v>61.772</v>
      </c>
      <c r="G6" s="388">
        <v>63.982</v>
      </c>
      <c r="H6" s="388">
        <v>61.291</v>
      </c>
      <c r="I6" s="388">
        <v>62.1531</v>
      </c>
      <c r="J6" s="388">
        <v>64.267</v>
      </c>
      <c r="K6" s="388">
        <v>62.692</v>
      </c>
      <c r="L6" s="388">
        <v>66.465</v>
      </c>
      <c r="M6" s="389">
        <v>64.818</v>
      </c>
      <c r="N6" s="389">
        <v>64.166</v>
      </c>
      <c r="O6" s="197">
        <v>58.154</v>
      </c>
    </row>
    <row r="7" spans="1:15" s="25" customFormat="1" ht="11.25">
      <c r="A7" s="15" t="s">
        <v>4</v>
      </c>
      <c r="B7" s="386">
        <v>0</v>
      </c>
      <c r="C7" s="386">
        <v>0</v>
      </c>
      <c r="D7" s="386">
        <v>0</v>
      </c>
      <c r="E7" s="386">
        <v>0</v>
      </c>
      <c r="F7" s="386">
        <v>0</v>
      </c>
      <c r="G7" s="386">
        <v>0</v>
      </c>
      <c r="H7" s="386">
        <v>0</v>
      </c>
      <c r="I7" s="386">
        <v>0</v>
      </c>
      <c r="J7" s="386">
        <v>0</v>
      </c>
      <c r="K7" s="386">
        <v>0</v>
      </c>
      <c r="L7" s="386">
        <v>0</v>
      </c>
      <c r="M7" s="386">
        <v>0</v>
      </c>
      <c r="N7" s="386">
        <v>0</v>
      </c>
      <c r="O7" s="386">
        <v>0</v>
      </c>
    </row>
    <row r="8" spans="1:15" s="25" customFormat="1" ht="11.25">
      <c r="A8" s="15" t="s">
        <v>5</v>
      </c>
      <c r="B8" s="386">
        <v>0</v>
      </c>
      <c r="C8" s="386">
        <v>0</v>
      </c>
      <c r="D8" s="386">
        <v>0</v>
      </c>
      <c r="E8" s="386">
        <v>0</v>
      </c>
      <c r="F8" s="386">
        <v>0</v>
      </c>
      <c r="G8" s="386">
        <v>0</v>
      </c>
      <c r="H8" s="386">
        <v>0</v>
      </c>
      <c r="I8" s="386">
        <v>0</v>
      </c>
      <c r="J8" s="386">
        <v>0</v>
      </c>
      <c r="K8" s="386">
        <v>0</v>
      </c>
      <c r="L8" s="386">
        <v>0</v>
      </c>
      <c r="M8" s="386">
        <v>0</v>
      </c>
      <c r="N8" s="386">
        <v>0</v>
      </c>
      <c r="O8" s="386">
        <v>0</v>
      </c>
    </row>
    <row r="9" spans="1:15" s="25" customFormat="1" ht="11.25">
      <c r="A9" s="15" t="s">
        <v>6</v>
      </c>
      <c r="B9" s="13">
        <v>7.581</v>
      </c>
      <c r="C9" s="98">
        <v>8.345</v>
      </c>
      <c r="D9" s="98">
        <v>8.632</v>
      </c>
      <c r="E9" s="98">
        <v>7.684</v>
      </c>
      <c r="F9" s="98">
        <v>7.456</v>
      </c>
      <c r="G9" s="384">
        <v>6.63</v>
      </c>
      <c r="H9" s="384">
        <v>6.027</v>
      </c>
      <c r="I9" s="98">
        <v>7.058</v>
      </c>
      <c r="J9" s="384">
        <v>7.936</v>
      </c>
      <c r="K9" s="384">
        <v>8.478</v>
      </c>
      <c r="L9" s="98">
        <v>9.11</v>
      </c>
      <c r="M9" s="384">
        <v>8.294</v>
      </c>
      <c r="N9" s="384">
        <v>8.269</v>
      </c>
      <c r="O9" s="9">
        <v>8.024</v>
      </c>
    </row>
    <row r="10" spans="1:15" s="25" customFormat="1" ht="11.25">
      <c r="A10" s="15" t="s">
        <v>7</v>
      </c>
      <c r="B10" s="386">
        <v>0</v>
      </c>
      <c r="C10" s="386">
        <v>0</v>
      </c>
      <c r="D10" s="386">
        <v>0</v>
      </c>
      <c r="E10" s="386">
        <v>0</v>
      </c>
      <c r="F10" s="386">
        <v>0</v>
      </c>
      <c r="G10" s="386">
        <v>0</v>
      </c>
      <c r="H10" s="386">
        <v>0</v>
      </c>
      <c r="I10" s="386">
        <v>0</v>
      </c>
      <c r="J10" s="386">
        <v>0</v>
      </c>
      <c r="K10" s="386">
        <v>0</v>
      </c>
      <c r="L10" s="386">
        <v>0</v>
      </c>
      <c r="M10" s="386">
        <v>0</v>
      </c>
      <c r="N10" s="386">
        <v>0</v>
      </c>
      <c r="O10" s="386">
        <v>0</v>
      </c>
    </row>
    <row r="11" spans="1:15" s="9" customFormat="1" ht="11.25">
      <c r="A11" s="15" t="s">
        <v>8</v>
      </c>
      <c r="B11" s="13">
        <v>0.118</v>
      </c>
      <c r="C11" s="390">
        <v>0.09</v>
      </c>
      <c r="D11" s="390">
        <v>0.07</v>
      </c>
      <c r="E11" s="390">
        <v>0.097</v>
      </c>
      <c r="F11" s="98">
        <v>0.108</v>
      </c>
      <c r="G11" s="98">
        <v>0.135</v>
      </c>
      <c r="H11" s="98">
        <v>0.125</v>
      </c>
      <c r="I11" s="98">
        <v>0.201</v>
      </c>
      <c r="J11" s="98">
        <v>0.127</v>
      </c>
      <c r="K11" s="98">
        <v>0.177</v>
      </c>
      <c r="L11" s="98">
        <v>0.17</v>
      </c>
      <c r="M11" s="391">
        <v>0.098</v>
      </c>
      <c r="N11" s="391">
        <v>0.056</v>
      </c>
      <c r="O11" s="217">
        <v>0.1</v>
      </c>
    </row>
    <row r="12" spans="1:15" s="25" customFormat="1" ht="11.25">
      <c r="A12" s="15" t="s">
        <v>9</v>
      </c>
      <c r="B12" s="13">
        <v>0.362</v>
      </c>
      <c r="C12" s="98">
        <v>0.341</v>
      </c>
      <c r="D12" s="98">
        <v>0.339</v>
      </c>
      <c r="E12" s="98">
        <v>0.322</v>
      </c>
      <c r="F12" s="98">
        <v>0.317</v>
      </c>
      <c r="G12" s="98">
        <v>0.338</v>
      </c>
      <c r="H12" s="98">
        <v>0.321</v>
      </c>
      <c r="I12" s="98">
        <v>0.356</v>
      </c>
      <c r="J12" s="98">
        <v>0.369</v>
      </c>
      <c r="K12" s="98">
        <v>0.351</v>
      </c>
      <c r="L12" s="98">
        <v>0.378</v>
      </c>
      <c r="M12" s="98">
        <v>0.371</v>
      </c>
      <c r="N12" s="384">
        <v>0.281</v>
      </c>
      <c r="O12" s="9">
        <v>0.316</v>
      </c>
    </row>
    <row r="13" spans="1:15" s="25" customFormat="1" ht="12.75">
      <c r="A13" s="15" t="s">
        <v>10</v>
      </c>
      <c r="B13" s="392">
        <v>35.661230245</v>
      </c>
      <c r="C13" s="393">
        <v>34.755</v>
      </c>
      <c r="D13" s="393">
        <v>33.532</v>
      </c>
      <c r="E13" s="394">
        <v>32.058</v>
      </c>
      <c r="F13" s="393">
        <v>36.011</v>
      </c>
      <c r="G13" s="393">
        <v>35.456716981</v>
      </c>
      <c r="H13" s="393">
        <v>35.513225924</v>
      </c>
      <c r="I13" s="393">
        <v>40.986111565</v>
      </c>
      <c r="J13" s="393">
        <v>40.683122388</v>
      </c>
      <c r="K13" s="393">
        <v>41.427658689000005</v>
      </c>
      <c r="L13" s="393">
        <v>41.270776667</v>
      </c>
      <c r="M13" s="395">
        <v>41.793</v>
      </c>
      <c r="N13" s="393">
        <v>40.804</v>
      </c>
      <c r="O13" s="51">
        <v>32.897</v>
      </c>
    </row>
    <row r="14" spans="1:15" s="25" customFormat="1" ht="11.25">
      <c r="A14" s="15" t="s">
        <v>11</v>
      </c>
      <c r="B14" s="331">
        <v>1.663</v>
      </c>
      <c r="C14" s="396">
        <v>1.48</v>
      </c>
      <c r="D14" s="396">
        <v>1.437</v>
      </c>
      <c r="E14" s="396">
        <v>1.454</v>
      </c>
      <c r="F14" s="397">
        <v>1.82</v>
      </c>
      <c r="G14" s="397">
        <v>2.046</v>
      </c>
      <c r="H14" s="398">
        <v>2.101</v>
      </c>
      <c r="I14" s="397">
        <v>2.087</v>
      </c>
      <c r="J14" s="397">
        <v>2.28</v>
      </c>
      <c r="K14" s="398">
        <v>2.231</v>
      </c>
      <c r="L14" s="398">
        <v>2.444</v>
      </c>
      <c r="M14" s="398">
        <v>2.557</v>
      </c>
      <c r="N14" s="397">
        <v>2.846</v>
      </c>
      <c r="O14" s="9">
        <v>2.276</v>
      </c>
    </row>
    <row r="15" spans="1:15" s="25" customFormat="1" ht="11.25">
      <c r="A15" s="15" t="s">
        <v>12</v>
      </c>
      <c r="B15" s="386">
        <v>0</v>
      </c>
      <c r="C15" s="386">
        <v>0</v>
      </c>
      <c r="D15" s="386">
        <v>0</v>
      </c>
      <c r="E15" s="386">
        <v>0</v>
      </c>
      <c r="F15" s="386">
        <v>0</v>
      </c>
      <c r="G15" s="386">
        <v>0</v>
      </c>
      <c r="H15" s="386">
        <v>0</v>
      </c>
      <c r="I15" s="386">
        <v>0</v>
      </c>
      <c r="J15" s="386">
        <v>0</v>
      </c>
      <c r="K15" s="386">
        <v>0</v>
      </c>
      <c r="L15" s="386">
        <v>0</v>
      </c>
      <c r="M15" s="386">
        <v>0</v>
      </c>
      <c r="N15" s="386">
        <v>0</v>
      </c>
      <c r="O15" s="386">
        <v>0</v>
      </c>
    </row>
    <row r="16" spans="1:15" s="25" customFormat="1" ht="11.25">
      <c r="A16" s="15" t="s">
        <v>13</v>
      </c>
      <c r="B16" s="399">
        <v>0.444</v>
      </c>
      <c r="C16" s="400">
        <v>0.07</v>
      </c>
      <c r="D16" s="400">
        <v>0.043</v>
      </c>
      <c r="E16" s="400">
        <v>0.065</v>
      </c>
      <c r="F16" s="400">
        <v>0.077</v>
      </c>
      <c r="G16" s="400">
        <v>0.077</v>
      </c>
      <c r="H16" s="400">
        <v>0.118</v>
      </c>
      <c r="I16" s="400">
        <v>0.115</v>
      </c>
      <c r="J16" s="400">
        <v>0.118</v>
      </c>
      <c r="K16" s="400">
        <v>0.118</v>
      </c>
      <c r="L16" s="400">
        <v>0.118</v>
      </c>
      <c r="M16" s="400">
        <v>0.101</v>
      </c>
      <c r="N16" s="400">
        <v>0.112</v>
      </c>
      <c r="O16" s="401">
        <v>0.106</v>
      </c>
    </row>
    <row r="17" spans="1:15" s="25" customFormat="1" ht="11.25">
      <c r="A17" s="15" t="s">
        <v>14</v>
      </c>
      <c r="B17" s="386">
        <v>0</v>
      </c>
      <c r="C17" s="386">
        <v>0</v>
      </c>
      <c r="D17" s="386">
        <v>0</v>
      </c>
      <c r="E17" s="386">
        <v>0</v>
      </c>
      <c r="F17" s="386">
        <v>0</v>
      </c>
      <c r="G17" s="386">
        <v>0</v>
      </c>
      <c r="H17" s="386">
        <v>0</v>
      </c>
      <c r="I17" s="386">
        <v>0</v>
      </c>
      <c r="J17" s="386">
        <v>0</v>
      </c>
      <c r="K17" s="386">
        <v>0</v>
      </c>
      <c r="L17" s="386">
        <v>0</v>
      </c>
      <c r="M17" s="386">
        <v>0</v>
      </c>
      <c r="N17" s="386">
        <v>0</v>
      </c>
      <c r="O17" s="386">
        <v>0</v>
      </c>
    </row>
    <row r="18" spans="1:15" s="25" customFormat="1" ht="11.25">
      <c r="A18" s="15" t="s">
        <v>15</v>
      </c>
      <c r="B18" s="348">
        <v>0.2</v>
      </c>
      <c r="C18" s="402">
        <v>0.2</v>
      </c>
      <c r="D18" s="402">
        <v>0.19</v>
      </c>
      <c r="E18" s="402">
        <v>0.21</v>
      </c>
      <c r="F18" s="402">
        <v>0.23</v>
      </c>
      <c r="G18" s="402">
        <v>0.2</v>
      </c>
      <c r="H18" s="402">
        <v>0.18</v>
      </c>
      <c r="I18" s="402">
        <v>0.15</v>
      </c>
      <c r="J18" s="402">
        <v>0.15</v>
      </c>
      <c r="K18" s="402">
        <v>0.16</v>
      </c>
      <c r="L18" s="402">
        <v>0.21</v>
      </c>
      <c r="M18" s="402">
        <v>0.19</v>
      </c>
      <c r="N18" s="402">
        <v>0.18</v>
      </c>
      <c r="O18" s="402">
        <v>0.18</v>
      </c>
    </row>
    <row r="19" spans="1:15" s="27" customFormat="1" ht="16.5" customHeight="1">
      <c r="A19" s="10" t="s">
        <v>16</v>
      </c>
      <c r="B19" s="73">
        <v>106.22123024499999</v>
      </c>
      <c r="C19" s="73">
        <v>106.42840000000001</v>
      </c>
      <c r="D19" s="73">
        <v>106.5</v>
      </c>
      <c r="E19" s="73">
        <v>104.457</v>
      </c>
      <c r="F19" s="73">
        <v>113.366</v>
      </c>
      <c r="G19" s="73">
        <v>114.595716981</v>
      </c>
      <c r="H19" s="73">
        <v>111.391225924</v>
      </c>
      <c r="I19" s="73">
        <v>118.93521156499999</v>
      </c>
      <c r="J19" s="73">
        <v>121.94512238799999</v>
      </c>
      <c r="K19" s="73">
        <v>121.99665868899999</v>
      </c>
      <c r="L19" s="73">
        <v>127.38077666699999</v>
      </c>
      <c r="M19" s="73">
        <v>125.877</v>
      </c>
      <c r="N19" s="73">
        <v>124.78700000000002</v>
      </c>
      <c r="O19" s="73">
        <v>110.282806366</v>
      </c>
    </row>
    <row r="20" spans="1:15" s="27" customFormat="1" ht="16.5" customHeight="1">
      <c r="A20" s="10" t="s">
        <v>17</v>
      </c>
      <c r="B20" s="73">
        <v>106.02123024499998</v>
      </c>
      <c r="C20" s="73">
        <v>106.22840000000001</v>
      </c>
      <c r="D20" s="73">
        <v>106.31</v>
      </c>
      <c r="E20" s="73">
        <v>104.247</v>
      </c>
      <c r="F20" s="73">
        <v>113.136</v>
      </c>
      <c r="G20" s="73">
        <v>114.39571698099999</v>
      </c>
      <c r="H20" s="73">
        <v>111.21122592399999</v>
      </c>
      <c r="I20" s="73">
        <v>118.78521156499998</v>
      </c>
      <c r="J20" s="73">
        <v>121.79512238799998</v>
      </c>
      <c r="K20" s="73">
        <v>121.83665868899999</v>
      </c>
      <c r="L20" s="73">
        <v>127.170776667</v>
      </c>
      <c r="M20" s="73">
        <v>125.687</v>
      </c>
      <c r="N20" s="73">
        <v>124.60700000000001</v>
      </c>
      <c r="O20" s="73">
        <v>110.102806366</v>
      </c>
    </row>
    <row r="21" spans="1:15" s="27" customFormat="1" ht="16.5" customHeight="1">
      <c r="A21" s="10" t="s">
        <v>18</v>
      </c>
      <c r="B21" s="73">
        <v>106.02123024499998</v>
      </c>
      <c r="C21" s="73">
        <v>106.22840000000001</v>
      </c>
      <c r="D21" s="73">
        <v>106.31</v>
      </c>
      <c r="E21" s="73">
        <v>104.247</v>
      </c>
      <c r="F21" s="73">
        <v>113.136</v>
      </c>
      <c r="G21" s="73">
        <v>114.39571698099999</v>
      </c>
      <c r="H21" s="73">
        <v>111.21122592399999</v>
      </c>
      <c r="I21" s="73">
        <v>118.78521156499998</v>
      </c>
      <c r="J21" s="73">
        <v>121.79512238799998</v>
      </c>
      <c r="K21" s="73">
        <v>121.83665868899999</v>
      </c>
      <c r="L21" s="73">
        <v>127.170776667</v>
      </c>
      <c r="M21" s="73">
        <v>125.687</v>
      </c>
      <c r="N21" s="73">
        <v>124.60700000000001</v>
      </c>
      <c r="O21" s="73">
        <v>110.102806366</v>
      </c>
    </row>
    <row r="22" spans="1:15" s="27" customFormat="1" ht="16.5" customHeight="1">
      <c r="A22" s="10" t="s">
        <v>19</v>
      </c>
      <c r="B22" s="73">
        <v>106.02123024499998</v>
      </c>
      <c r="C22" s="73">
        <v>106.22840000000001</v>
      </c>
      <c r="D22" s="73">
        <v>106.31</v>
      </c>
      <c r="E22" s="73">
        <v>104.247</v>
      </c>
      <c r="F22" s="73">
        <v>113.136</v>
      </c>
      <c r="G22" s="73">
        <v>114.39571698099999</v>
      </c>
      <c r="H22" s="73">
        <v>111.21122592399999</v>
      </c>
      <c r="I22" s="73">
        <v>118.78521156499998</v>
      </c>
      <c r="J22" s="73">
        <v>121.79512238799998</v>
      </c>
      <c r="K22" s="73">
        <v>121.83665868899999</v>
      </c>
      <c r="L22" s="73">
        <v>127.170776667</v>
      </c>
      <c r="M22" s="73">
        <v>125.687</v>
      </c>
      <c r="N22" s="73">
        <v>124.60700000000001</v>
      </c>
      <c r="O22" s="73">
        <v>110.102806366</v>
      </c>
    </row>
    <row r="23" spans="1:15" s="25" customFormat="1" ht="11.25">
      <c r="A23" s="15" t="s">
        <v>20</v>
      </c>
      <c r="B23" s="353">
        <v>0</v>
      </c>
      <c r="C23" s="353">
        <v>0</v>
      </c>
      <c r="D23" s="353">
        <v>0</v>
      </c>
      <c r="E23" s="353">
        <v>0</v>
      </c>
      <c r="F23" s="353">
        <v>0</v>
      </c>
      <c r="G23" s="353">
        <v>0</v>
      </c>
      <c r="H23" s="353">
        <v>0</v>
      </c>
      <c r="I23" s="353">
        <v>0</v>
      </c>
      <c r="J23" s="353">
        <v>0</v>
      </c>
      <c r="K23" s="353">
        <v>0</v>
      </c>
      <c r="L23" s="353">
        <v>0</v>
      </c>
      <c r="M23" s="353">
        <v>0</v>
      </c>
      <c r="N23" s="353">
        <v>0</v>
      </c>
      <c r="O23" s="353">
        <v>0</v>
      </c>
    </row>
    <row r="24" spans="1:15" s="9" customFormat="1" ht="11.25">
      <c r="A24" s="15" t="s">
        <v>21</v>
      </c>
      <c r="B24" s="243" t="s">
        <v>40</v>
      </c>
      <c r="C24" s="244" t="s">
        <v>40</v>
      </c>
      <c r="D24" s="244" t="s">
        <v>40</v>
      </c>
      <c r="E24" s="403">
        <v>0.548111718</v>
      </c>
      <c r="F24" s="403">
        <v>0.457162365</v>
      </c>
      <c r="G24" s="403">
        <v>0.441861167</v>
      </c>
      <c r="H24" s="403">
        <v>0.256523635</v>
      </c>
      <c r="I24" s="403">
        <v>0.09837688</v>
      </c>
      <c r="J24" s="403">
        <v>0.100223095</v>
      </c>
      <c r="K24" s="403">
        <v>0.087037136</v>
      </c>
      <c r="L24" s="403">
        <v>0.089254633</v>
      </c>
      <c r="M24" s="403">
        <v>0.07756002599999999</v>
      </c>
      <c r="N24" s="403">
        <v>0.07955145</v>
      </c>
      <c r="O24" s="154">
        <v>0.058092423</v>
      </c>
    </row>
    <row r="25" spans="1:15" s="25" customFormat="1" ht="11.25">
      <c r="A25" s="15" t="s">
        <v>22</v>
      </c>
      <c r="B25" s="356" t="s">
        <v>40</v>
      </c>
      <c r="C25" s="356" t="s">
        <v>40</v>
      </c>
      <c r="D25" s="356" t="s">
        <v>40</v>
      </c>
      <c r="E25" s="404">
        <v>0</v>
      </c>
      <c r="F25" s="404">
        <v>0.001</v>
      </c>
      <c r="G25" s="404">
        <v>0</v>
      </c>
      <c r="H25" s="404">
        <v>0</v>
      </c>
      <c r="I25" s="404">
        <v>0</v>
      </c>
      <c r="J25" s="404">
        <v>0</v>
      </c>
      <c r="K25" s="404">
        <v>0.002</v>
      </c>
      <c r="L25" s="404">
        <v>0.001</v>
      </c>
      <c r="M25" s="405">
        <v>0</v>
      </c>
      <c r="N25" s="405">
        <v>0</v>
      </c>
      <c r="O25" s="405">
        <v>0</v>
      </c>
    </row>
    <row r="26" spans="1:15" s="25" customFormat="1" ht="11.25">
      <c r="A26" s="15" t="s">
        <v>23</v>
      </c>
      <c r="B26" s="363" t="s">
        <v>40</v>
      </c>
      <c r="C26" s="406" t="s">
        <v>40</v>
      </c>
      <c r="D26" s="406" t="s">
        <v>40</v>
      </c>
      <c r="E26" s="407">
        <v>0.969</v>
      </c>
      <c r="F26" s="407">
        <v>0.944</v>
      </c>
      <c r="G26" s="407">
        <v>1.454</v>
      </c>
      <c r="H26" s="407">
        <v>1.397</v>
      </c>
      <c r="I26" s="407">
        <v>1.441</v>
      </c>
      <c r="J26" s="406">
        <v>1.56</v>
      </c>
      <c r="K26" s="406">
        <v>0.958</v>
      </c>
      <c r="L26" s="408">
        <v>0.881</v>
      </c>
      <c r="M26" s="409">
        <v>1.259</v>
      </c>
      <c r="N26" s="406">
        <v>1.6682</v>
      </c>
      <c r="O26" s="410">
        <v>1.517</v>
      </c>
    </row>
    <row r="27" spans="1:15" s="25" customFormat="1" ht="11.25">
      <c r="A27" s="15" t="s">
        <v>24</v>
      </c>
      <c r="B27" s="367" t="s">
        <v>40</v>
      </c>
      <c r="C27" s="405">
        <v>0.13</v>
      </c>
      <c r="D27" s="405">
        <v>0.02</v>
      </c>
      <c r="E27" s="405">
        <v>0.001</v>
      </c>
      <c r="F27" s="405">
        <v>0</v>
      </c>
      <c r="G27" s="405">
        <v>0</v>
      </c>
      <c r="H27" s="405">
        <v>0</v>
      </c>
      <c r="I27" s="405">
        <v>0</v>
      </c>
      <c r="J27" s="405">
        <v>0</v>
      </c>
      <c r="K27" s="405">
        <v>0</v>
      </c>
      <c r="L27" s="405">
        <v>0</v>
      </c>
      <c r="M27" s="405">
        <v>0</v>
      </c>
      <c r="N27" s="405">
        <v>0</v>
      </c>
      <c r="O27" s="405">
        <v>0</v>
      </c>
    </row>
    <row r="28" spans="1:15" s="25" customFormat="1" ht="11.25">
      <c r="A28" s="15" t="s">
        <v>25</v>
      </c>
      <c r="B28" s="411">
        <v>0.1628</v>
      </c>
      <c r="C28" s="411">
        <v>0.1398</v>
      </c>
      <c r="D28" s="412">
        <v>0.0444</v>
      </c>
      <c r="E28" s="412">
        <v>0.049</v>
      </c>
      <c r="F28" s="413">
        <v>0.0282</v>
      </c>
      <c r="G28" s="413">
        <v>0.018</v>
      </c>
      <c r="H28" s="413">
        <v>0.0062</v>
      </c>
      <c r="I28" s="413">
        <v>0.0081</v>
      </c>
      <c r="J28" s="413">
        <v>0.0124</v>
      </c>
      <c r="K28" s="413">
        <v>0.0026</v>
      </c>
      <c r="L28" s="413">
        <v>0.0007</v>
      </c>
      <c r="M28" s="413">
        <v>1E-06</v>
      </c>
      <c r="N28" s="413">
        <v>0</v>
      </c>
      <c r="O28" s="413">
        <v>4.2999999999999995E-05</v>
      </c>
    </row>
    <row r="29" spans="1:15" s="25" customFormat="1" ht="11.25">
      <c r="A29" s="15" t="s">
        <v>26</v>
      </c>
      <c r="B29" s="353">
        <v>0</v>
      </c>
      <c r="C29" s="353">
        <v>0</v>
      </c>
      <c r="D29" s="353">
        <v>0</v>
      </c>
      <c r="E29" s="353">
        <v>0</v>
      </c>
      <c r="F29" s="353">
        <v>0</v>
      </c>
      <c r="G29" s="353">
        <v>0</v>
      </c>
      <c r="H29" s="353">
        <v>0</v>
      </c>
      <c r="I29" s="353">
        <v>0</v>
      </c>
      <c r="J29" s="353">
        <v>0</v>
      </c>
      <c r="K29" s="353">
        <v>0</v>
      </c>
      <c r="L29" s="353">
        <v>0</v>
      </c>
      <c r="M29" s="353">
        <v>0</v>
      </c>
      <c r="N29" s="353">
        <v>0</v>
      </c>
      <c r="O29" s="353">
        <v>0</v>
      </c>
    </row>
    <row r="30" spans="1:15" s="25" customFormat="1" ht="11.25">
      <c r="A30" s="15" t="s">
        <v>27</v>
      </c>
      <c r="B30" s="414">
        <v>0.902</v>
      </c>
      <c r="C30" s="267">
        <v>0.562</v>
      </c>
      <c r="D30" s="267">
        <v>0.61</v>
      </c>
      <c r="E30" s="267">
        <v>0.604</v>
      </c>
      <c r="F30" s="267">
        <v>0.766</v>
      </c>
      <c r="G30" s="267">
        <v>0.855</v>
      </c>
      <c r="H30" s="267">
        <v>0.839</v>
      </c>
      <c r="I30" s="267">
        <v>0.921</v>
      </c>
      <c r="J30" s="267">
        <v>1.054</v>
      </c>
      <c r="K30" s="267">
        <v>0.916</v>
      </c>
      <c r="L30" s="267">
        <v>1.097</v>
      </c>
      <c r="M30" s="415">
        <v>1.213</v>
      </c>
      <c r="N30" s="415">
        <v>1.094</v>
      </c>
      <c r="O30" s="415">
        <v>0.829</v>
      </c>
    </row>
    <row r="31" spans="1:15" s="25" customFormat="1" ht="11.25">
      <c r="A31" s="15" t="s">
        <v>28</v>
      </c>
      <c r="B31" s="353">
        <v>0</v>
      </c>
      <c r="C31" s="353">
        <v>0</v>
      </c>
      <c r="D31" s="353">
        <v>0</v>
      </c>
      <c r="E31" s="353">
        <v>0</v>
      </c>
      <c r="F31" s="353">
        <v>0</v>
      </c>
      <c r="G31" s="353">
        <v>0</v>
      </c>
      <c r="H31" s="353">
        <v>0</v>
      </c>
      <c r="I31" s="353">
        <v>0</v>
      </c>
      <c r="J31" s="353">
        <v>0</v>
      </c>
      <c r="K31" s="353">
        <v>0</v>
      </c>
      <c r="L31" s="353">
        <v>0</v>
      </c>
      <c r="M31" s="353">
        <v>0</v>
      </c>
      <c r="N31" s="353">
        <v>0</v>
      </c>
      <c r="O31" s="353">
        <v>0</v>
      </c>
    </row>
    <row r="32" spans="1:15" s="25" customFormat="1" ht="11.25">
      <c r="A32" s="15" t="s">
        <v>29</v>
      </c>
      <c r="B32" s="87" t="s">
        <v>40</v>
      </c>
      <c r="C32" s="275" t="s">
        <v>40</v>
      </c>
      <c r="D32" s="275" t="s">
        <v>40</v>
      </c>
      <c r="E32" s="275">
        <v>0.843</v>
      </c>
      <c r="F32" s="275">
        <v>0.846</v>
      </c>
      <c r="G32" s="275">
        <v>1.468</v>
      </c>
      <c r="H32" s="275">
        <v>1.598</v>
      </c>
      <c r="I32" s="275">
        <v>1.519</v>
      </c>
      <c r="J32" s="275">
        <v>1.305</v>
      </c>
      <c r="K32" s="275">
        <v>1.663</v>
      </c>
      <c r="L32" s="275">
        <v>1.383</v>
      </c>
      <c r="M32" s="275">
        <v>1.015</v>
      </c>
      <c r="N32" s="275">
        <v>0.594</v>
      </c>
      <c r="O32" s="25">
        <v>0.523</v>
      </c>
    </row>
    <row r="33" spans="1:18" s="27" customFormat="1" ht="15.75" customHeight="1">
      <c r="A33" s="15" t="s">
        <v>30</v>
      </c>
      <c r="B33" s="73" t="s">
        <v>40</v>
      </c>
      <c r="C33" s="73" t="s">
        <v>40</v>
      </c>
      <c r="D33" s="73" t="s">
        <v>40</v>
      </c>
      <c r="E33" s="73">
        <v>3.0141117179999997</v>
      </c>
      <c r="F33" s="73">
        <v>3.042362365</v>
      </c>
      <c r="G33" s="73">
        <v>4.236861167</v>
      </c>
      <c r="H33" s="73">
        <v>4.096723635</v>
      </c>
      <c r="I33" s="73">
        <v>3.98747688</v>
      </c>
      <c r="J33" s="73">
        <v>4.031623095</v>
      </c>
      <c r="K33" s="73">
        <v>3.628637136</v>
      </c>
      <c r="L33" s="73">
        <v>3.451954633</v>
      </c>
      <c r="M33" s="73">
        <v>3.564561026</v>
      </c>
      <c r="N33" s="73">
        <v>3.43575145</v>
      </c>
      <c r="O33" s="73">
        <v>2.9271354229999997</v>
      </c>
      <c r="P33" s="12"/>
      <c r="Q33" s="12"/>
      <c r="R33" s="12"/>
    </row>
    <row r="34" spans="1:18" s="27" customFormat="1" ht="15.75" customHeight="1">
      <c r="A34" s="15" t="s">
        <v>31</v>
      </c>
      <c r="B34" s="73" t="s">
        <v>40</v>
      </c>
      <c r="C34" s="73" t="s">
        <v>40</v>
      </c>
      <c r="D34" s="73" t="s">
        <v>40</v>
      </c>
      <c r="E34" s="73">
        <v>107.47111171799999</v>
      </c>
      <c r="F34" s="73">
        <v>116.408362365</v>
      </c>
      <c r="G34" s="73">
        <v>118.832578148</v>
      </c>
      <c r="H34" s="73">
        <v>115.487949559</v>
      </c>
      <c r="I34" s="73">
        <v>122.92268844499999</v>
      </c>
      <c r="J34" s="73">
        <v>125.97674548299999</v>
      </c>
      <c r="K34" s="73">
        <v>125.62529582499998</v>
      </c>
      <c r="L34" s="73">
        <v>130.8327313</v>
      </c>
      <c r="M34" s="73">
        <v>129.441561026</v>
      </c>
      <c r="N34" s="73">
        <v>128.22275145000003</v>
      </c>
      <c r="O34" s="73">
        <v>113.209941789</v>
      </c>
      <c r="P34" s="12"/>
      <c r="Q34" s="12"/>
      <c r="R34" s="12"/>
    </row>
    <row r="35" spans="1:15" s="25" customFormat="1" ht="16.5" customHeight="1">
      <c r="A35" s="15" t="s">
        <v>32</v>
      </c>
      <c r="B35" s="353">
        <v>0</v>
      </c>
      <c r="C35" s="353">
        <v>0</v>
      </c>
      <c r="D35" s="353">
        <v>0</v>
      </c>
      <c r="E35" s="353">
        <v>0</v>
      </c>
      <c r="F35" s="353">
        <v>0</v>
      </c>
      <c r="G35" s="353">
        <v>0</v>
      </c>
      <c r="H35" s="353">
        <v>0</v>
      </c>
      <c r="I35" s="353">
        <v>0</v>
      </c>
      <c r="J35" s="353">
        <v>0</v>
      </c>
      <c r="K35" s="353">
        <v>0</v>
      </c>
      <c r="L35" s="353">
        <v>0</v>
      </c>
      <c r="M35" s="353">
        <v>0</v>
      </c>
      <c r="N35" s="353">
        <v>0</v>
      </c>
      <c r="O35" s="353">
        <v>0</v>
      </c>
    </row>
    <row r="36" spans="1:15" s="25" customFormat="1" ht="11.25">
      <c r="A36" s="15" t="s">
        <v>33</v>
      </c>
      <c r="B36" s="353">
        <v>0</v>
      </c>
      <c r="C36" s="353">
        <v>0</v>
      </c>
      <c r="D36" s="353">
        <v>0</v>
      </c>
      <c r="E36" s="353">
        <v>0</v>
      </c>
      <c r="F36" s="353">
        <v>0</v>
      </c>
      <c r="G36" s="353">
        <v>0</v>
      </c>
      <c r="H36" s="353">
        <v>0</v>
      </c>
      <c r="I36" s="353">
        <v>0</v>
      </c>
      <c r="J36" s="353">
        <v>0</v>
      </c>
      <c r="K36" s="353">
        <v>0</v>
      </c>
      <c r="L36" s="353">
        <v>0</v>
      </c>
      <c r="M36" s="353">
        <v>0</v>
      </c>
      <c r="N36" s="353">
        <v>0</v>
      </c>
      <c r="O36" s="353">
        <v>0</v>
      </c>
    </row>
    <row r="37" spans="1:15" s="25" customFormat="1" ht="11.25">
      <c r="A37" s="15" t="s">
        <v>34</v>
      </c>
      <c r="B37" s="416">
        <v>1.61</v>
      </c>
      <c r="C37" s="290">
        <v>1.024</v>
      </c>
      <c r="D37" s="290">
        <v>0.837</v>
      </c>
      <c r="E37" s="290">
        <v>0.451</v>
      </c>
      <c r="F37" s="290">
        <v>0.328</v>
      </c>
      <c r="G37" s="290">
        <v>0.526</v>
      </c>
      <c r="H37" s="290">
        <v>0.505</v>
      </c>
      <c r="I37" s="290">
        <v>0.6</v>
      </c>
      <c r="J37" s="290">
        <v>0.563</v>
      </c>
      <c r="K37" s="290">
        <v>0.187</v>
      </c>
      <c r="L37" s="417">
        <v>0.313</v>
      </c>
      <c r="M37" s="290">
        <v>0.4197</v>
      </c>
      <c r="N37" s="290">
        <v>0.5616</v>
      </c>
      <c r="O37" s="9">
        <v>0.613</v>
      </c>
    </row>
    <row r="38" spans="1:15" s="25" customFormat="1" ht="11.25">
      <c r="A38" s="15" t="s">
        <v>35</v>
      </c>
      <c r="B38" s="291">
        <v>2.09</v>
      </c>
      <c r="C38" s="418">
        <v>2.03</v>
      </c>
      <c r="D38" s="418">
        <v>1.89</v>
      </c>
      <c r="E38" s="418">
        <v>1.592</v>
      </c>
      <c r="F38" s="418">
        <v>1.586</v>
      </c>
      <c r="G38" s="418">
        <v>3.107</v>
      </c>
      <c r="H38" s="418">
        <v>3.774</v>
      </c>
      <c r="I38" s="418">
        <v>4.326</v>
      </c>
      <c r="J38" s="418">
        <v>4.203</v>
      </c>
      <c r="K38" s="418">
        <v>2.802</v>
      </c>
      <c r="L38" s="419">
        <v>3.642</v>
      </c>
      <c r="M38" s="419">
        <v>3.521</v>
      </c>
      <c r="N38" s="419">
        <v>3.641</v>
      </c>
      <c r="O38" s="154">
        <v>3.521</v>
      </c>
    </row>
    <row r="39" spans="1:15" s="25" customFormat="1" ht="11.25">
      <c r="A39" s="15" t="s">
        <v>36</v>
      </c>
      <c r="B39" s="353">
        <v>0</v>
      </c>
      <c r="C39" s="353">
        <v>0</v>
      </c>
      <c r="D39" s="353">
        <v>0</v>
      </c>
      <c r="E39" s="353">
        <v>0</v>
      </c>
      <c r="F39" s="353">
        <v>0</v>
      </c>
      <c r="G39" s="353">
        <v>0</v>
      </c>
      <c r="H39" s="353">
        <v>0</v>
      </c>
      <c r="I39" s="353">
        <v>0</v>
      </c>
      <c r="J39" s="353">
        <v>0</v>
      </c>
      <c r="K39" s="353">
        <v>0</v>
      </c>
      <c r="L39" s="353">
        <v>0</v>
      </c>
      <c r="M39" s="353">
        <v>0</v>
      </c>
      <c r="N39" s="353">
        <v>0</v>
      </c>
      <c r="O39" s="353">
        <v>0</v>
      </c>
    </row>
    <row r="40" spans="1:15" s="25" customFormat="1" ht="11.25">
      <c r="A40" s="15" t="s">
        <v>37</v>
      </c>
      <c r="B40" s="240">
        <v>0</v>
      </c>
      <c r="C40" s="240">
        <v>0</v>
      </c>
      <c r="D40" s="240">
        <v>0</v>
      </c>
      <c r="E40" s="240">
        <v>0</v>
      </c>
      <c r="F40" s="240">
        <v>0</v>
      </c>
      <c r="G40" s="240">
        <v>0</v>
      </c>
      <c r="H40" s="240">
        <v>0</v>
      </c>
      <c r="I40" s="240">
        <v>0</v>
      </c>
      <c r="J40" s="240">
        <v>0</v>
      </c>
      <c r="K40" s="372">
        <v>0.052</v>
      </c>
      <c r="L40" s="372">
        <v>0.0635</v>
      </c>
      <c r="M40" s="372">
        <v>0.0775</v>
      </c>
      <c r="N40" s="372">
        <v>0.0762</v>
      </c>
      <c r="O40" s="240">
        <v>0.1001</v>
      </c>
    </row>
    <row r="41" spans="1:15" s="25" customFormat="1" ht="19.5" customHeight="1">
      <c r="A41" s="15" t="s">
        <v>38</v>
      </c>
      <c r="B41" s="420">
        <v>515.8415409588</v>
      </c>
      <c r="C41" s="420">
        <v>504.1255576532</v>
      </c>
      <c r="D41" s="420">
        <v>515.9881221476</v>
      </c>
      <c r="E41" s="420">
        <v>496.8753367012</v>
      </c>
      <c r="F41" s="420">
        <v>519.7877043991817</v>
      </c>
      <c r="G41" s="420">
        <v>534.397931076</v>
      </c>
      <c r="H41" s="420">
        <v>518.474016472</v>
      </c>
      <c r="I41" s="420">
        <v>520.025966708</v>
      </c>
      <c r="J41" s="420">
        <v>520.5530166</v>
      </c>
      <c r="K41" s="420">
        <v>528.1726104679999</v>
      </c>
      <c r="L41" s="420">
        <v>526.22865775</v>
      </c>
      <c r="M41" s="420">
        <v>504.7333439968001</v>
      </c>
      <c r="N41" s="420">
        <v>506.703</v>
      </c>
      <c r="O41" s="420" t="s">
        <v>40</v>
      </c>
    </row>
    <row r="42" spans="1:15" s="25" customFormat="1" ht="11.25">
      <c r="A42" s="15" t="s">
        <v>39</v>
      </c>
      <c r="B42" s="353">
        <v>0</v>
      </c>
      <c r="C42" s="353">
        <v>0</v>
      </c>
      <c r="D42" s="353">
        <v>0</v>
      </c>
      <c r="E42" s="353">
        <v>0</v>
      </c>
      <c r="F42" s="353">
        <v>0</v>
      </c>
      <c r="G42" s="353">
        <v>0</v>
      </c>
      <c r="H42" s="353">
        <v>0</v>
      </c>
      <c r="I42" s="353">
        <v>0</v>
      </c>
      <c r="J42" s="353">
        <v>0</v>
      </c>
      <c r="K42" s="353">
        <v>0</v>
      </c>
      <c r="L42" s="353">
        <v>0</v>
      </c>
      <c r="M42" s="353">
        <v>0</v>
      </c>
      <c r="N42" s="353">
        <v>0</v>
      </c>
      <c r="O42" s="353">
        <v>0</v>
      </c>
    </row>
    <row r="43" spans="2:14" ht="11.25">
      <c r="B43" s="9"/>
      <c r="C43" s="9"/>
      <c r="D43" s="9"/>
      <c r="E43" s="9"/>
      <c r="F43" s="9"/>
      <c r="G43" s="9"/>
      <c r="H43" s="9"/>
      <c r="I43" s="9"/>
      <c r="J43" s="9"/>
      <c r="K43" s="9"/>
      <c r="L43" s="9"/>
      <c r="M43" s="9"/>
      <c r="N43" s="9"/>
    </row>
    <row r="44" spans="2:24" ht="12.75">
      <c r="B44" s="421" t="s">
        <v>157</v>
      </c>
      <c r="C44" s="103"/>
      <c r="D44" s="103"/>
      <c r="E44" s="103"/>
      <c r="F44" s="103"/>
      <c r="G44" s="103"/>
      <c r="H44" s="103"/>
      <c r="I44" s="103"/>
      <c r="J44" s="103"/>
      <c r="K44" s="103"/>
      <c r="L44" s="422"/>
      <c r="M44" s="422"/>
      <c r="N44" s="422"/>
      <c r="O44" s="423"/>
      <c r="P44" s="424"/>
      <c r="Q44" s="424"/>
      <c r="R44" s="424"/>
      <c r="S44" s="424"/>
      <c r="T44" s="424"/>
      <c r="U44" s="424"/>
      <c r="V44" s="424"/>
      <c r="W44" s="424"/>
      <c r="X44" s="424"/>
    </row>
    <row r="45" spans="2:24" ht="12.75">
      <c r="B45" s="425"/>
      <c r="C45" s="425"/>
      <c r="D45" s="425"/>
      <c r="E45" s="425"/>
      <c r="F45" s="425"/>
      <c r="G45" s="425"/>
      <c r="H45" s="425"/>
      <c r="I45" s="425"/>
      <c r="J45" s="425"/>
      <c r="K45" s="425"/>
      <c r="L45" s="425"/>
      <c r="M45" s="425"/>
      <c r="N45" s="425"/>
      <c r="O45" s="425"/>
      <c r="P45" s="424"/>
      <c r="Q45" s="424"/>
      <c r="R45" s="424"/>
      <c r="S45" s="424"/>
      <c r="T45" s="424"/>
      <c r="U45" s="424"/>
      <c r="V45" s="424"/>
      <c r="W45" s="424"/>
      <c r="X45" s="424"/>
    </row>
    <row r="46" spans="2:24" ht="12.75">
      <c r="B46" s="426"/>
      <c r="C46" s="426"/>
      <c r="D46" s="426"/>
      <c r="E46" s="426"/>
      <c r="F46" s="426"/>
      <c r="G46" s="426"/>
      <c r="H46" s="426"/>
      <c r="I46" s="426"/>
      <c r="J46" s="426"/>
      <c r="K46" s="426"/>
      <c r="L46" s="426"/>
      <c r="M46" s="426"/>
      <c r="N46" s="426"/>
      <c r="O46" s="426"/>
      <c r="P46" s="424"/>
      <c r="Q46" s="424"/>
      <c r="R46" s="424"/>
      <c r="S46" s="424"/>
      <c r="T46" s="424"/>
      <c r="U46" s="424"/>
      <c r="V46" s="424"/>
      <c r="W46" s="424"/>
      <c r="X46" s="424"/>
    </row>
    <row r="47" spans="2:15" ht="11.25">
      <c r="B47" s="9"/>
      <c r="C47" s="9"/>
      <c r="D47" s="9"/>
      <c r="E47" s="9"/>
      <c r="F47" s="9"/>
      <c r="G47" s="9"/>
      <c r="H47" s="9"/>
      <c r="I47" s="9"/>
      <c r="J47" s="9"/>
      <c r="K47" s="9"/>
      <c r="L47" s="9"/>
      <c r="M47" s="9"/>
      <c r="N47" s="9"/>
      <c r="O47" s="9"/>
    </row>
    <row r="74" spans="2:13" ht="11.25">
      <c r="B74" s="9"/>
      <c r="C74" s="25"/>
      <c r="D74" s="25"/>
      <c r="E74" s="25"/>
      <c r="F74" s="25"/>
      <c r="G74" s="25"/>
      <c r="H74" s="25"/>
      <c r="I74" s="25"/>
      <c r="J74" s="25"/>
      <c r="K74" s="25"/>
      <c r="L74" s="25"/>
      <c r="M74" s="25"/>
    </row>
    <row r="75" spans="2:13" ht="11.25">
      <c r="B75" s="9"/>
      <c r="C75" s="25"/>
      <c r="D75" s="25"/>
      <c r="E75" s="25"/>
      <c r="F75" s="25"/>
      <c r="G75" s="25"/>
      <c r="H75" s="25"/>
      <c r="I75" s="25"/>
      <c r="J75" s="25"/>
      <c r="K75" s="25"/>
      <c r="L75" s="25"/>
      <c r="M75" s="25"/>
    </row>
    <row r="76" spans="2:13" ht="11.25">
      <c r="B76" s="9"/>
      <c r="C76" s="25"/>
      <c r="D76" s="25"/>
      <c r="E76" s="25"/>
      <c r="F76" s="25"/>
      <c r="G76" s="25"/>
      <c r="H76" s="25"/>
      <c r="I76" s="25"/>
      <c r="J76" s="25"/>
      <c r="K76" s="25"/>
      <c r="L76" s="25"/>
      <c r="M76" s="25"/>
    </row>
    <row r="77" spans="2:13" ht="11.25">
      <c r="B77" s="9"/>
      <c r="C77" s="25"/>
      <c r="D77" s="25"/>
      <c r="E77" s="25"/>
      <c r="F77" s="25"/>
      <c r="G77" s="25"/>
      <c r="H77" s="25"/>
      <c r="I77" s="25"/>
      <c r="J77" s="25"/>
      <c r="K77" s="25"/>
      <c r="L77" s="25"/>
      <c r="M77" s="25"/>
    </row>
    <row r="78" spans="2:13" ht="11.25">
      <c r="B78" s="9"/>
      <c r="C78" s="25"/>
      <c r="D78" s="25"/>
      <c r="E78" s="25"/>
      <c r="F78" s="25"/>
      <c r="G78" s="25"/>
      <c r="H78" s="25"/>
      <c r="I78" s="25"/>
      <c r="J78" s="25"/>
      <c r="K78" s="25"/>
      <c r="L78" s="25"/>
      <c r="M78" s="25"/>
    </row>
    <row r="79" spans="2:13" ht="11.25">
      <c r="B79" s="9"/>
      <c r="C79" s="25"/>
      <c r="D79" s="25"/>
      <c r="E79" s="25"/>
      <c r="F79" s="25"/>
      <c r="G79" s="25"/>
      <c r="H79" s="25"/>
      <c r="I79" s="25"/>
      <c r="J79" s="25"/>
      <c r="K79" s="25"/>
      <c r="L79" s="25"/>
      <c r="M79" s="25"/>
    </row>
    <row r="80" spans="2:13" ht="11.25">
      <c r="B80" s="9"/>
      <c r="C80" s="25"/>
      <c r="D80" s="25"/>
      <c r="E80" s="25"/>
      <c r="F80" s="25"/>
      <c r="G80" s="25"/>
      <c r="H80" s="25"/>
      <c r="I80" s="25"/>
      <c r="J80" s="25"/>
      <c r="K80" s="25"/>
      <c r="L80" s="25"/>
      <c r="M80" s="25"/>
    </row>
    <row r="81" spans="2:13" ht="11.25">
      <c r="B81" s="9"/>
      <c r="C81" s="25"/>
      <c r="D81" s="25"/>
      <c r="E81" s="25"/>
      <c r="F81" s="25"/>
      <c r="G81" s="25"/>
      <c r="H81" s="25"/>
      <c r="I81" s="25"/>
      <c r="J81" s="25"/>
      <c r="K81" s="25"/>
      <c r="L81" s="25"/>
      <c r="M81" s="25"/>
    </row>
    <row r="82" spans="2:13" ht="11.25">
      <c r="B82" s="9"/>
      <c r="C82" s="25"/>
      <c r="D82" s="25"/>
      <c r="E82" s="25"/>
      <c r="F82" s="25"/>
      <c r="G82" s="25"/>
      <c r="H82" s="25"/>
      <c r="I82" s="25"/>
      <c r="J82" s="25"/>
      <c r="K82" s="25"/>
      <c r="L82" s="25"/>
      <c r="M82" s="25"/>
    </row>
    <row r="83" spans="2:13" ht="11.25">
      <c r="B83" s="9"/>
      <c r="C83" s="25"/>
      <c r="D83" s="25"/>
      <c r="E83" s="25"/>
      <c r="F83" s="25"/>
      <c r="G83" s="25"/>
      <c r="H83" s="25"/>
      <c r="I83" s="25"/>
      <c r="J83" s="25"/>
      <c r="K83" s="25"/>
      <c r="L83" s="25"/>
      <c r="M83" s="25"/>
    </row>
    <row r="84" spans="2:13" ht="11.25">
      <c r="B84" s="9"/>
      <c r="C84" s="25"/>
      <c r="D84" s="25"/>
      <c r="E84" s="25"/>
      <c r="F84" s="25"/>
      <c r="G84" s="25"/>
      <c r="H84" s="25"/>
      <c r="I84" s="25"/>
      <c r="J84" s="25"/>
      <c r="K84" s="25"/>
      <c r="L84" s="25"/>
      <c r="M84" s="25"/>
    </row>
    <row r="85" spans="2:13" ht="11.25">
      <c r="B85" s="9"/>
      <c r="C85" s="25"/>
      <c r="D85" s="25"/>
      <c r="E85" s="25"/>
      <c r="F85" s="25"/>
      <c r="G85" s="25"/>
      <c r="H85" s="25"/>
      <c r="I85" s="25"/>
      <c r="J85" s="25"/>
      <c r="K85" s="25"/>
      <c r="L85" s="25"/>
      <c r="M85" s="25"/>
    </row>
    <row r="86" spans="2:13" ht="11.25">
      <c r="B86" s="9"/>
      <c r="C86" s="25"/>
      <c r="D86" s="25"/>
      <c r="E86" s="25"/>
      <c r="F86" s="25"/>
      <c r="G86" s="25"/>
      <c r="H86" s="25"/>
      <c r="I86" s="25"/>
      <c r="J86" s="25"/>
      <c r="K86" s="25"/>
      <c r="L86" s="25"/>
      <c r="M86" s="25"/>
    </row>
    <row r="87" spans="2:13" ht="11.25">
      <c r="B87" s="9"/>
      <c r="C87" s="25"/>
      <c r="D87" s="25"/>
      <c r="E87" s="25"/>
      <c r="F87" s="25"/>
      <c r="G87" s="25"/>
      <c r="H87" s="25"/>
      <c r="I87" s="25"/>
      <c r="J87" s="25"/>
      <c r="K87" s="25"/>
      <c r="L87" s="25"/>
      <c r="M87" s="25"/>
    </row>
    <row r="88" spans="2:13" ht="11.25">
      <c r="B88" s="9"/>
      <c r="C88" s="25"/>
      <c r="D88" s="25"/>
      <c r="E88" s="25"/>
      <c r="F88" s="25"/>
      <c r="G88" s="25"/>
      <c r="H88" s="25"/>
      <c r="I88" s="25"/>
      <c r="J88" s="25"/>
      <c r="K88" s="25"/>
      <c r="L88" s="25"/>
      <c r="M88" s="25"/>
    </row>
    <row r="89" spans="2:13" ht="11.25">
      <c r="B89" s="9"/>
      <c r="C89" s="25"/>
      <c r="D89" s="25"/>
      <c r="E89" s="25"/>
      <c r="F89" s="25"/>
      <c r="G89" s="25"/>
      <c r="H89" s="25"/>
      <c r="I89" s="25"/>
      <c r="J89" s="25"/>
      <c r="K89" s="25"/>
      <c r="L89" s="25"/>
      <c r="M89" s="25"/>
    </row>
    <row r="90" spans="2:13" ht="11.25">
      <c r="B90" s="9"/>
      <c r="C90" s="25"/>
      <c r="D90" s="25"/>
      <c r="E90" s="25"/>
      <c r="F90" s="25"/>
      <c r="G90" s="25"/>
      <c r="H90" s="25"/>
      <c r="I90" s="25"/>
      <c r="J90" s="25"/>
      <c r="K90" s="25"/>
      <c r="L90" s="25"/>
      <c r="M90" s="25"/>
    </row>
    <row r="91" spans="2:13" ht="11.25">
      <c r="B91" s="9"/>
      <c r="C91" s="25"/>
      <c r="D91" s="25"/>
      <c r="E91" s="25"/>
      <c r="F91" s="25"/>
      <c r="G91" s="25"/>
      <c r="H91" s="25"/>
      <c r="I91" s="25"/>
      <c r="J91" s="25"/>
      <c r="K91" s="25"/>
      <c r="L91" s="25"/>
      <c r="M91" s="25"/>
    </row>
    <row r="92" spans="2:13" ht="11.25">
      <c r="B92" s="9"/>
      <c r="C92" s="25"/>
      <c r="D92" s="25"/>
      <c r="E92" s="25"/>
      <c r="F92" s="25"/>
      <c r="G92" s="25"/>
      <c r="H92" s="25"/>
      <c r="I92" s="25"/>
      <c r="J92" s="25"/>
      <c r="K92" s="25"/>
      <c r="L92" s="25"/>
      <c r="M92" s="25"/>
    </row>
    <row r="93" spans="2:13" ht="11.25">
      <c r="B93" s="9"/>
      <c r="C93" s="25"/>
      <c r="D93" s="25"/>
      <c r="E93" s="25"/>
      <c r="F93" s="25"/>
      <c r="G93" s="25"/>
      <c r="H93" s="25"/>
      <c r="I93" s="25"/>
      <c r="J93" s="25"/>
      <c r="K93" s="25"/>
      <c r="L93" s="25"/>
      <c r="M93" s="25"/>
    </row>
    <row r="94" spans="2:13" ht="11.25">
      <c r="B94" s="9"/>
      <c r="C94" s="25"/>
      <c r="D94" s="25"/>
      <c r="E94" s="25"/>
      <c r="F94" s="25"/>
      <c r="G94" s="25"/>
      <c r="H94" s="25"/>
      <c r="I94" s="25"/>
      <c r="J94" s="25"/>
      <c r="K94" s="25"/>
      <c r="L94" s="25"/>
      <c r="M94" s="25"/>
    </row>
    <row r="95" spans="2:13" ht="11.25">
      <c r="B95" s="9"/>
      <c r="C95" s="25"/>
      <c r="D95" s="25"/>
      <c r="E95" s="25"/>
      <c r="F95" s="25"/>
      <c r="G95" s="25"/>
      <c r="H95" s="25"/>
      <c r="I95" s="25"/>
      <c r="J95" s="25"/>
      <c r="K95" s="25"/>
      <c r="L95" s="25"/>
      <c r="M95" s="25"/>
    </row>
    <row r="96" spans="2:13" ht="11.25">
      <c r="B96" s="9"/>
      <c r="C96" s="25"/>
      <c r="D96" s="25"/>
      <c r="E96" s="25"/>
      <c r="F96" s="25"/>
      <c r="G96" s="25"/>
      <c r="H96" s="25"/>
      <c r="I96" s="25"/>
      <c r="J96" s="25"/>
      <c r="K96" s="25"/>
      <c r="L96" s="25"/>
      <c r="M96" s="25"/>
    </row>
    <row r="97" spans="2:13" ht="11.25">
      <c r="B97" s="9"/>
      <c r="C97" s="25"/>
      <c r="D97" s="25"/>
      <c r="E97" s="25"/>
      <c r="F97" s="25"/>
      <c r="G97" s="25"/>
      <c r="H97" s="25"/>
      <c r="I97" s="25"/>
      <c r="J97" s="25"/>
      <c r="K97" s="25"/>
      <c r="L97" s="25"/>
      <c r="M97" s="25"/>
    </row>
    <row r="98" spans="2:13" ht="11.25">
      <c r="B98" s="9"/>
      <c r="C98" s="25"/>
      <c r="D98" s="25"/>
      <c r="E98" s="25"/>
      <c r="F98" s="25"/>
      <c r="G98" s="25"/>
      <c r="H98" s="25"/>
      <c r="I98" s="25"/>
      <c r="J98" s="25"/>
      <c r="K98" s="25"/>
      <c r="L98" s="25"/>
      <c r="M98" s="25"/>
    </row>
    <row r="99" spans="2:13" ht="11.25">
      <c r="B99" s="9"/>
      <c r="C99" s="25"/>
      <c r="D99" s="25"/>
      <c r="E99" s="25"/>
      <c r="F99" s="25"/>
      <c r="G99" s="25"/>
      <c r="H99" s="25"/>
      <c r="I99" s="25"/>
      <c r="J99" s="25"/>
      <c r="K99" s="25"/>
      <c r="L99" s="25"/>
      <c r="M99" s="25"/>
    </row>
    <row r="100" spans="2:13" ht="11.25">
      <c r="B100" s="9"/>
      <c r="C100" s="25"/>
      <c r="D100" s="25"/>
      <c r="E100" s="25"/>
      <c r="F100" s="25"/>
      <c r="G100" s="25"/>
      <c r="H100" s="25"/>
      <c r="I100" s="25"/>
      <c r="J100" s="25"/>
      <c r="K100" s="25"/>
      <c r="L100" s="25"/>
      <c r="M100" s="25"/>
    </row>
    <row r="101" spans="2:13" ht="11.25">
      <c r="B101" s="9"/>
      <c r="C101" s="25"/>
      <c r="D101" s="25"/>
      <c r="E101" s="25"/>
      <c r="F101" s="25"/>
      <c r="G101" s="25"/>
      <c r="H101" s="25"/>
      <c r="I101" s="25"/>
      <c r="J101" s="25"/>
      <c r="K101" s="25"/>
      <c r="L101" s="25"/>
      <c r="M101" s="25"/>
    </row>
    <row r="102" spans="2:13" ht="11.25">
      <c r="B102" s="9"/>
      <c r="C102" s="25"/>
      <c r="D102" s="25"/>
      <c r="E102" s="25"/>
      <c r="F102" s="25"/>
      <c r="G102" s="25"/>
      <c r="H102" s="25"/>
      <c r="I102" s="25"/>
      <c r="J102" s="25"/>
      <c r="K102" s="25"/>
      <c r="L102" s="25"/>
      <c r="M102" s="25"/>
    </row>
    <row r="103" spans="2:13" ht="11.25">
      <c r="B103" s="9"/>
      <c r="C103" s="25"/>
      <c r="D103" s="25"/>
      <c r="E103" s="25"/>
      <c r="F103" s="25"/>
      <c r="G103" s="25"/>
      <c r="H103" s="25"/>
      <c r="I103" s="25"/>
      <c r="J103" s="25"/>
      <c r="K103" s="25"/>
      <c r="L103" s="25"/>
      <c r="M103" s="25"/>
    </row>
    <row r="104" spans="2:13" ht="11.25">
      <c r="B104" s="9"/>
      <c r="C104" s="25"/>
      <c r="D104" s="25"/>
      <c r="E104" s="25"/>
      <c r="F104" s="25"/>
      <c r="G104" s="25"/>
      <c r="H104" s="25"/>
      <c r="I104" s="25"/>
      <c r="J104" s="25"/>
      <c r="K104" s="25"/>
      <c r="L104" s="25"/>
      <c r="M104" s="25"/>
    </row>
    <row r="105" spans="2:13" ht="11.25">
      <c r="B105" s="9"/>
      <c r="C105" s="25"/>
      <c r="D105" s="25"/>
      <c r="E105" s="25"/>
      <c r="F105" s="25"/>
      <c r="G105" s="25"/>
      <c r="H105" s="25"/>
      <c r="I105" s="25"/>
      <c r="J105" s="25"/>
      <c r="K105" s="25"/>
      <c r="L105" s="25"/>
      <c r="M105" s="25"/>
    </row>
    <row r="106" spans="2:13" ht="11.25">
      <c r="B106" s="9"/>
      <c r="C106" s="25"/>
      <c r="D106" s="25"/>
      <c r="E106" s="25"/>
      <c r="F106" s="25"/>
      <c r="G106" s="25"/>
      <c r="H106" s="25"/>
      <c r="I106" s="25"/>
      <c r="J106" s="25"/>
      <c r="K106" s="25"/>
      <c r="L106" s="25"/>
      <c r="M106" s="25"/>
    </row>
    <row r="107" spans="2:13" ht="11.25">
      <c r="B107" s="9"/>
      <c r="C107" s="25"/>
      <c r="D107" s="25"/>
      <c r="E107" s="25"/>
      <c r="F107" s="25"/>
      <c r="G107" s="25"/>
      <c r="H107" s="25"/>
      <c r="I107" s="25"/>
      <c r="J107" s="25"/>
      <c r="K107" s="25"/>
      <c r="L107" s="25"/>
      <c r="M107" s="25"/>
    </row>
    <row r="108" spans="2:13" ht="11.25">
      <c r="B108" s="9"/>
      <c r="C108" s="25"/>
      <c r="D108" s="25"/>
      <c r="E108" s="25"/>
      <c r="F108" s="25"/>
      <c r="G108" s="25"/>
      <c r="H108" s="25"/>
      <c r="I108" s="25"/>
      <c r="J108" s="25"/>
      <c r="K108" s="25"/>
      <c r="L108" s="25"/>
      <c r="M108" s="25"/>
    </row>
    <row r="109" spans="2:13" ht="11.25">
      <c r="B109" s="9"/>
      <c r="C109" s="25"/>
      <c r="D109" s="25"/>
      <c r="E109" s="25"/>
      <c r="F109" s="25"/>
      <c r="G109" s="25"/>
      <c r="H109" s="25"/>
      <c r="I109" s="25"/>
      <c r="J109" s="25"/>
      <c r="K109" s="25"/>
      <c r="L109" s="25"/>
      <c r="M109" s="25"/>
    </row>
    <row r="110" spans="2:13" ht="11.25">
      <c r="B110" s="9"/>
      <c r="C110" s="25"/>
      <c r="D110" s="25"/>
      <c r="E110" s="25"/>
      <c r="F110" s="25"/>
      <c r="G110" s="25"/>
      <c r="H110" s="25"/>
      <c r="I110" s="25"/>
      <c r="J110" s="25"/>
      <c r="K110" s="25"/>
      <c r="L110" s="25"/>
      <c r="M110" s="25"/>
    </row>
    <row r="111" spans="2:13" ht="11.25">
      <c r="B111" s="9"/>
      <c r="C111" s="25"/>
      <c r="D111" s="25"/>
      <c r="E111" s="25"/>
      <c r="F111" s="25"/>
      <c r="G111" s="25"/>
      <c r="H111" s="25"/>
      <c r="I111" s="25"/>
      <c r="J111" s="25"/>
      <c r="K111" s="25"/>
      <c r="L111" s="25"/>
      <c r="M111" s="25"/>
    </row>
    <row r="112" spans="2:13" ht="11.25">
      <c r="B112" s="9"/>
      <c r="C112" s="25"/>
      <c r="D112" s="25"/>
      <c r="E112" s="25"/>
      <c r="F112" s="25"/>
      <c r="G112" s="25"/>
      <c r="H112" s="25"/>
      <c r="I112" s="25"/>
      <c r="J112" s="25"/>
      <c r="K112" s="25"/>
      <c r="L112" s="25"/>
      <c r="M112" s="25"/>
    </row>
    <row r="113" spans="2:13" ht="11.25">
      <c r="B113" s="9"/>
      <c r="C113" s="25"/>
      <c r="D113" s="25"/>
      <c r="E113" s="25"/>
      <c r="F113" s="25"/>
      <c r="G113" s="25"/>
      <c r="H113" s="25"/>
      <c r="I113" s="25"/>
      <c r="J113" s="25"/>
      <c r="K113" s="25"/>
      <c r="L113" s="25"/>
      <c r="M113" s="25"/>
    </row>
    <row r="114" spans="2:13" ht="11.25">
      <c r="B114" s="9"/>
      <c r="C114" s="25"/>
      <c r="D114" s="25"/>
      <c r="E114" s="25"/>
      <c r="F114" s="25"/>
      <c r="G114" s="25"/>
      <c r="H114" s="25"/>
      <c r="I114" s="25"/>
      <c r="J114" s="25"/>
      <c r="K114" s="25"/>
      <c r="L114" s="25"/>
      <c r="M114" s="25"/>
    </row>
    <row r="115" spans="2:13" ht="11.25">
      <c r="B115" s="9"/>
      <c r="C115" s="25"/>
      <c r="D115" s="25"/>
      <c r="E115" s="25"/>
      <c r="F115" s="25"/>
      <c r="G115" s="25"/>
      <c r="H115" s="25"/>
      <c r="I115" s="25"/>
      <c r="J115" s="25"/>
      <c r="K115" s="25"/>
      <c r="L115" s="25"/>
      <c r="M115" s="25"/>
    </row>
    <row r="116" spans="2:13" ht="11.25">
      <c r="B116" s="9"/>
      <c r="C116" s="25"/>
      <c r="D116" s="25"/>
      <c r="E116" s="25"/>
      <c r="F116" s="25"/>
      <c r="G116" s="25"/>
      <c r="H116" s="25"/>
      <c r="I116" s="25"/>
      <c r="J116" s="25"/>
      <c r="K116" s="25"/>
      <c r="L116" s="25"/>
      <c r="M116" s="25"/>
    </row>
    <row r="117" spans="2:13" ht="11.25">
      <c r="B117" s="9"/>
      <c r="C117" s="25"/>
      <c r="D117" s="25"/>
      <c r="E117" s="25"/>
      <c r="F117" s="25"/>
      <c r="G117" s="25"/>
      <c r="H117" s="25"/>
      <c r="I117" s="25"/>
      <c r="J117" s="25"/>
      <c r="K117" s="25"/>
      <c r="L117" s="25"/>
      <c r="M117" s="25"/>
    </row>
    <row r="118" spans="2:13" ht="11.25">
      <c r="B118" s="9"/>
      <c r="C118" s="25"/>
      <c r="D118" s="25"/>
      <c r="E118" s="25"/>
      <c r="F118" s="25"/>
      <c r="G118" s="25"/>
      <c r="H118" s="25"/>
      <c r="I118" s="25"/>
      <c r="J118" s="25"/>
      <c r="K118" s="25"/>
      <c r="L118" s="25"/>
      <c r="M118" s="25"/>
    </row>
    <row r="119" spans="2:13" ht="11.25">
      <c r="B119" s="9"/>
      <c r="C119" s="25"/>
      <c r="D119" s="25"/>
      <c r="E119" s="25"/>
      <c r="F119" s="25"/>
      <c r="G119" s="25"/>
      <c r="H119" s="25"/>
      <c r="I119" s="25"/>
      <c r="J119" s="25"/>
      <c r="K119" s="25"/>
      <c r="L119" s="25"/>
      <c r="M119" s="25"/>
    </row>
    <row r="120" spans="2:13" ht="11.25">
      <c r="B120" s="9"/>
      <c r="C120" s="25"/>
      <c r="D120" s="25"/>
      <c r="E120" s="25"/>
      <c r="F120" s="25"/>
      <c r="G120" s="25"/>
      <c r="H120" s="25"/>
      <c r="I120" s="25"/>
      <c r="J120" s="25"/>
      <c r="K120" s="25"/>
      <c r="L120" s="25"/>
      <c r="M120" s="25"/>
    </row>
    <row r="121" spans="2:13" ht="11.25">
      <c r="B121" s="9"/>
      <c r="C121" s="25"/>
      <c r="D121" s="25"/>
      <c r="E121" s="25"/>
      <c r="F121" s="25"/>
      <c r="G121" s="25"/>
      <c r="H121" s="25"/>
      <c r="I121" s="25"/>
      <c r="J121" s="25"/>
      <c r="K121" s="25"/>
      <c r="L121" s="25"/>
      <c r="M121" s="25"/>
    </row>
    <row r="122" spans="2:13" ht="11.25">
      <c r="B122" s="9"/>
      <c r="C122" s="25"/>
      <c r="D122" s="25"/>
      <c r="E122" s="25"/>
      <c r="F122" s="25"/>
      <c r="G122" s="25"/>
      <c r="H122" s="25"/>
      <c r="I122" s="25"/>
      <c r="J122" s="25"/>
      <c r="K122" s="25"/>
      <c r="L122" s="25"/>
      <c r="M122" s="25"/>
    </row>
    <row r="123" spans="2:13" ht="11.25">
      <c r="B123" s="9"/>
      <c r="C123" s="25"/>
      <c r="D123" s="25"/>
      <c r="E123" s="25"/>
      <c r="F123" s="25"/>
      <c r="G123" s="25"/>
      <c r="H123" s="25"/>
      <c r="I123" s="25"/>
      <c r="J123" s="25"/>
      <c r="K123" s="25"/>
      <c r="L123" s="25"/>
      <c r="M123" s="25"/>
    </row>
    <row r="124" spans="2:13" ht="11.25">
      <c r="B124" s="9"/>
      <c r="C124" s="25"/>
      <c r="D124" s="25"/>
      <c r="E124" s="25"/>
      <c r="F124" s="25"/>
      <c r="G124" s="25"/>
      <c r="H124" s="25"/>
      <c r="I124" s="25"/>
      <c r="J124" s="25"/>
      <c r="K124" s="25"/>
      <c r="L124" s="25"/>
      <c r="M124" s="25"/>
    </row>
    <row r="125" spans="2:13" ht="11.25">
      <c r="B125" s="9"/>
      <c r="C125" s="25"/>
      <c r="D125" s="25"/>
      <c r="E125" s="25"/>
      <c r="F125" s="25"/>
      <c r="G125" s="25"/>
      <c r="H125" s="25"/>
      <c r="I125" s="25"/>
      <c r="J125" s="25"/>
      <c r="K125" s="25"/>
      <c r="L125" s="25"/>
      <c r="M125" s="25"/>
    </row>
    <row r="126" spans="2:13" ht="11.25">
      <c r="B126" s="9"/>
      <c r="C126" s="25"/>
      <c r="D126" s="25"/>
      <c r="E126" s="25"/>
      <c r="F126" s="25"/>
      <c r="G126" s="25"/>
      <c r="H126" s="25"/>
      <c r="I126" s="25"/>
      <c r="J126" s="25"/>
      <c r="K126" s="25"/>
      <c r="L126" s="25"/>
      <c r="M126" s="25"/>
    </row>
    <row r="127" spans="2:13" ht="11.25">
      <c r="B127" s="9"/>
      <c r="C127" s="25"/>
      <c r="D127" s="25"/>
      <c r="E127" s="25"/>
      <c r="F127" s="25"/>
      <c r="G127" s="25"/>
      <c r="H127" s="25"/>
      <c r="I127" s="25"/>
      <c r="J127" s="25"/>
      <c r="K127" s="25"/>
      <c r="L127" s="25"/>
      <c r="M127" s="25"/>
    </row>
    <row r="128" spans="2:13" ht="11.25">
      <c r="B128" s="9"/>
      <c r="C128" s="25"/>
      <c r="D128" s="25"/>
      <c r="E128" s="25"/>
      <c r="F128" s="25"/>
      <c r="G128" s="25"/>
      <c r="H128" s="25"/>
      <c r="I128" s="25"/>
      <c r="J128" s="25"/>
      <c r="K128" s="25"/>
      <c r="L128" s="25"/>
      <c r="M128" s="25"/>
    </row>
    <row r="129" spans="2:13" ht="11.25">
      <c r="B129" s="9"/>
      <c r="C129" s="25"/>
      <c r="D129" s="25"/>
      <c r="E129" s="25"/>
      <c r="F129" s="25"/>
      <c r="G129" s="25"/>
      <c r="H129" s="25"/>
      <c r="I129" s="25"/>
      <c r="J129" s="25"/>
      <c r="K129" s="25"/>
      <c r="L129" s="25"/>
      <c r="M129" s="25"/>
    </row>
    <row r="130" spans="2:13" ht="11.25">
      <c r="B130" s="9"/>
      <c r="C130" s="25"/>
      <c r="D130" s="25"/>
      <c r="E130" s="25"/>
      <c r="F130" s="25"/>
      <c r="G130" s="25"/>
      <c r="H130" s="25"/>
      <c r="I130" s="25"/>
      <c r="J130" s="25"/>
      <c r="K130" s="25"/>
      <c r="L130" s="25"/>
      <c r="M130" s="25"/>
    </row>
    <row r="131" spans="2:13" ht="11.25">
      <c r="B131" s="9"/>
      <c r="C131" s="25"/>
      <c r="D131" s="25"/>
      <c r="E131" s="25"/>
      <c r="F131" s="25"/>
      <c r="G131" s="25"/>
      <c r="H131" s="25"/>
      <c r="I131" s="25"/>
      <c r="J131" s="25"/>
      <c r="K131" s="25"/>
      <c r="L131" s="25"/>
      <c r="M131" s="25"/>
    </row>
    <row r="132" spans="2:13" ht="11.25">
      <c r="B132" s="9"/>
      <c r="C132" s="25"/>
      <c r="D132" s="25"/>
      <c r="E132" s="25"/>
      <c r="F132" s="25"/>
      <c r="G132" s="25"/>
      <c r="H132" s="25"/>
      <c r="I132" s="25"/>
      <c r="J132" s="25"/>
      <c r="K132" s="25"/>
      <c r="L132" s="25"/>
      <c r="M132" s="25"/>
    </row>
    <row r="133" spans="2:13" ht="11.25">
      <c r="B133" s="9"/>
      <c r="C133" s="25"/>
      <c r="D133" s="25"/>
      <c r="E133" s="25"/>
      <c r="F133" s="25"/>
      <c r="G133" s="25"/>
      <c r="H133" s="25"/>
      <c r="I133" s="25"/>
      <c r="J133" s="25"/>
      <c r="K133" s="25"/>
      <c r="L133" s="25"/>
      <c r="M133" s="25"/>
    </row>
    <row r="134" spans="2:13" ht="11.25">
      <c r="B134" s="9"/>
      <c r="C134" s="25"/>
      <c r="D134" s="25"/>
      <c r="E134" s="25"/>
      <c r="F134" s="25"/>
      <c r="G134" s="25"/>
      <c r="H134" s="25"/>
      <c r="I134" s="25"/>
      <c r="J134" s="25"/>
      <c r="K134" s="25"/>
      <c r="L134" s="25"/>
      <c r="M134" s="25"/>
    </row>
    <row r="135" spans="2:13" ht="11.25">
      <c r="B135" s="9"/>
      <c r="C135" s="25"/>
      <c r="D135" s="25"/>
      <c r="E135" s="25"/>
      <c r="F135" s="25"/>
      <c r="G135" s="25"/>
      <c r="H135" s="25"/>
      <c r="I135" s="25"/>
      <c r="J135" s="25"/>
      <c r="K135" s="25"/>
      <c r="L135" s="25"/>
      <c r="M135" s="25"/>
    </row>
    <row r="136" spans="2:13" ht="11.25">
      <c r="B136" s="9"/>
      <c r="C136" s="25"/>
      <c r="D136" s="25"/>
      <c r="E136" s="25"/>
      <c r="F136" s="25"/>
      <c r="G136" s="25"/>
      <c r="H136" s="25"/>
      <c r="I136" s="25"/>
      <c r="J136" s="25"/>
      <c r="K136" s="25"/>
      <c r="L136" s="25"/>
      <c r="M136" s="25"/>
    </row>
    <row r="137" spans="2:13" ht="11.25">
      <c r="B137" s="9"/>
      <c r="C137" s="25"/>
      <c r="D137" s="25"/>
      <c r="E137" s="25"/>
      <c r="F137" s="25"/>
      <c r="G137" s="25"/>
      <c r="H137" s="25"/>
      <c r="I137" s="25"/>
      <c r="J137" s="25"/>
      <c r="K137" s="25"/>
      <c r="L137" s="25"/>
      <c r="M137" s="25"/>
    </row>
    <row r="138" spans="2:13" ht="11.25">
      <c r="B138" s="9"/>
      <c r="C138" s="25"/>
      <c r="D138" s="25"/>
      <c r="E138" s="25"/>
      <c r="F138" s="25"/>
      <c r="G138" s="25"/>
      <c r="H138" s="25"/>
      <c r="I138" s="25"/>
      <c r="J138" s="25"/>
      <c r="K138" s="25"/>
      <c r="L138" s="25"/>
      <c r="M138" s="25"/>
    </row>
    <row r="139" spans="2:13" ht="11.25">
      <c r="B139" s="9"/>
      <c r="C139" s="25"/>
      <c r="D139" s="25"/>
      <c r="E139" s="25"/>
      <c r="F139" s="25"/>
      <c r="G139" s="25"/>
      <c r="H139" s="25"/>
      <c r="I139" s="25"/>
      <c r="J139" s="25"/>
      <c r="K139" s="25"/>
      <c r="L139" s="25"/>
      <c r="M139" s="25"/>
    </row>
    <row r="140" spans="2:13" ht="11.25">
      <c r="B140" s="9"/>
      <c r="C140" s="25"/>
      <c r="D140" s="25"/>
      <c r="E140" s="25"/>
      <c r="F140" s="25"/>
      <c r="G140" s="25"/>
      <c r="H140" s="25"/>
      <c r="I140" s="25"/>
      <c r="J140" s="25"/>
      <c r="K140" s="25"/>
      <c r="L140" s="25"/>
      <c r="M140" s="25"/>
    </row>
    <row r="141" spans="2:13" ht="11.25">
      <c r="B141" s="9"/>
      <c r="C141" s="25"/>
      <c r="D141" s="25"/>
      <c r="E141" s="25"/>
      <c r="F141" s="25"/>
      <c r="G141" s="25"/>
      <c r="H141" s="25"/>
      <c r="I141" s="25"/>
      <c r="J141" s="25"/>
      <c r="K141" s="25"/>
      <c r="L141" s="25"/>
      <c r="M141" s="25"/>
    </row>
    <row r="142" spans="2:13" ht="11.25">
      <c r="B142" s="9"/>
      <c r="C142" s="25"/>
      <c r="D142" s="25"/>
      <c r="E142" s="25"/>
      <c r="F142" s="25"/>
      <c r="G142" s="25"/>
      <c r="H142" s="25"/>
      <c r="I142" s="25"/>
      <c r="J142" s="25"/>
      <c r="K142" s="25"/>
      <c r="L142" s="25"/>
      <c r="M142" s="25"/>
    </row>
    <row r="143" spans="2:13" ht="11.25">
      <c r="B143" s="9"/>
      <c r="C143" s="25"/>
      <c r="D143" s="25"/>
      <c r="E143" s="25"/>
      <c r="F143" s="25"/>
      <c r="G143" s="25"/>
      <c r="H143" s="25"/>
      <c r="I143" s="25"/>
      <c r="J143" s="25"/>
      <c r="K143" s="25"/>
      <c r="L143" s="25"/>
      <c r="M143" s="25"/>
    </row>
    <row r="144" spans="2:13" ht="11.25">
      <c r="B144" s="9"/>
      <c r="C144" s="25"/>
      <c r="D144" s="25"/>
      <c r="E144" s="25"/>
      <c r="F144" s="25"/>
      <c r="G144" s="25"/>
      <c r="H144" s="25"/>
      <c r="I144" s="25"/>
      <c r="J144" s="25"/>
      <c r="K144" s="25"/>
      <c r="L144" s="25"/>
      <c r="M144" s="25"/>
    </row>
    <row r="145" spans="2:13" ht="11.25">
      <c r="B145" s="9"/>
      <c r="C145" s="25"/>
      <c r="D145" s="25"/>
      <c r="E145" s="25"/>
      <c r="F145" s="25"/>
      <c r="G145" s="25"/>
      <c r="H145" s="25"/>
      <c r="I145" s="25"/>
      <c r="J145" s="25"/>
      <c r="K145" s="25"/>
      <c r="L145" s="25"/>
      <c r="M145" s="25"/>
    </row>
    <row r="146" spans="2:13" ht="11.25">
      <c r="B146" s="9"/>
      <c r="C146" s="25"/>
      <c r="D146" s="25"/>
      <c r="E146" s="25"/>
      <c r="F146" s="25"/>
      <c r="G146" s="25"/>
      <c r="H146" s="25"/>
      <c r="I146" s="25"/>
      <c r="J146" s="25"/>
      <c r="K146" s="25"/>
      <c r="L146" s="25"/>
      <c r="M146" s="25"/>
    </row>
    <row r="147" spans="2:13" ht="11.25">
      <c r="B147" s="9"/>
      <c r="C147" s="25"/>
      <c r="D147" s="25"/>
      <c r="E147" s="25"/>
      <c r="F147" s="25"/>
      <c r="G147" s="25"/>
      <c r="H147" s="25"/>
      <c r="I147" s="25"/>
      <c r="J147" s="25"/>
      <c r="K147" s="25"/>
      <c r="L147" s="25"/>
      <c r="M147" s="25"/>
    </row>
    <row r="148" spans="2:13" ht="11.25">
      <c r="B148" s="9"/>
      <c r="C148" s="25"/>
      <c r="D148" s="25"/>
      <c r="E148" s="25"/>
      <c r="F148" s="25"/>
      <c r="G148" s="25"/>
      <c r="H148" s="25"/>
      <c r="I148" s="25"/>
      <c r="J148" s="25"/>
      <c r="K148" s="25"/>
      <c r="L148" s="25"/>
      <c r="M148" s="25"/>
    </row>
    <row r="149" spans="2:13" ht="11.25">
      <c r="B149" s="9"/>
      <c r="C149" s="25"/>
      <c r="D149" s="25"/>
      <c r="E149" s="25"/>
      <c r="F149" s="25"/>
      <c r="G149" s="25"/>
      <c r="H149" s="25"/>
      <c r="I149" s="25"/>
      <c r="J149" s="25"/>
      <c r="K149" s="25"/>
      <c r="L149" s="25"/>
      <c r="M149" s="25"/>
    </row>
    <row r="150" spans="2:13" ht="11.25">
      <c r="B150" s="9"/>
      <c r="C150" s="25"/>
      <c r="D150" s="25"/>
      <c r="E150" s="25"/>
      <c r="F150" s="25"/>
      <c r="G150" s="25"/>
      <c r="H150" s="25"/>
      <c r="I150" s="25"/>
      <c r="J150" s="25"/>
      <c r="K150" s="25"/>
      <c r="L150" s="25"/>
      <c r="M150" s="25"/>
    </row>
    <row r="151" spans="2:13" ht="11.25">
      <c r="B151" s="9"/>
      <c r="C151" s="25"/>
      <c r="D151" s="25"/>
      <c r="E151" s="25"/>
      <c r="F151" s="25"/>
      <c r="G151" s="25"/>
      <c r="H151" s="25"/>
      <c r="I151" s="25"/>
      <c r="J151" s="25"/>
      <c r="K151" s="25"/>
      <c r="L151" s="25"/>
      <c r="M151" s="25"/>
    </row>
    <row r="152" spans="2:13" ht="11.25">
      <c r="B152" s="9"/>
      <c r="C152" s="25"/>
      <c r="D152" s="25"/>
      <c r="E152" s="25"/>
      <c r="F152" s="25"/>
      <c r="G152" s="25"/>
      <c r="H152" s="25"/>
      <c r="I152" s="25"/>
      <c r="J152" s="25"/>
      <c r="K152" s="25"/>
      <c r="L152" s="25"/>
      <c r="M152" s="25"/>
    </row>
    <row r="153" spans="2:13" ht="11.25">
      <c r="B153" s="9"/>
      <c r="C153" s="25"/>
      <c r="D153" s="25"/>
      <c r="E153" s="25"/>
      <c r="F153" s="25"/>
      <c r="G153" s="25"/>
      <c r="H153" s="25"/>
      <c r="I153" s="25"/>
      <c r="J153" s="25"/>
      <c r="K153" s="25"/>
      <c r="L153" s="25"/>
      <c r="M153" s="25"/>
    </row>
    <row r="154" spans="2:13" ht="11.25">
      <c r="B154" s="9"/>
      <c r="C154" s="25"/>
      <c r="D154" s="25"/>
      <c r="E154" s="25"/>
      <c r="F154" s="25"/>
      <c r="G154" s="25"/>
      <c r="H154" s="25"/>
      <c r="I154" s="25"/>
      <c r="J154" s="25"/>
      <c r="K154" s="25"/>
      <c r="L154" s="25"/>
      <c r="M154" s="25"/>
    </row>
    <row r="155" spans="2:13" ht="11.25">
      <c r="B155" s="9"/>
      <c r="C155" s="25"/>
      <c r="D155" s="25"/>
      <c r="E155" s="25"/>
      <c r="F155" s="25"/>
      <c r="G155" s="25"/>
      <c r="H155" s="25"/>
      <c r="I155" s="25"/>
      <c r="J155" s="25"/>
      <c r="K155" s="25"/>
      <c r="L155" s="25"/>
      <c r="M155" s="25"/>
    </row>
    <row r="156" spans="2:13" ht="11.25">
      <c r="B156" s="9"/>
      <c r="C156" s="25"/>
      <c r="D156" s="25"/>
      <c r="E156" s="25"/>
      <c r="F156" s="25"/>
      <c r="G156" s="25"/>
      <c r="H156" s="25"/>
      <c r="I156" s="25"/>
      <c r="J156" s="25"/>
      <c r="K156" s="25"/>
      <c r="L156" s="25"/>
      <c r="M156" s="25"/>
    </row>
    <row r="157" spans="2:13" ht="11.25">
      <c r="B157" s="9"/>
      <c r="C157" s="25"/>
      <c r="D157" s="25"/>
      <c r="E157" s="25"/>
      <c r="F157" s="25"/>
      <c r="G157" s="25"/>
      <c r="H157" s="25"/>
      <c r="I157" s="25"/>
      <c r="J157" s="25"/>
      <c r="K157" s="25"/>
      <c r="L157" s="25"/>
      <c r="M157" s="25"/>
    </row>
    <row r="158" spans="2:13" ht="11.25">
      <c r="B158" s="9"/>
      <c r="C158" s="25"/>
      <c r="D158" s="25"/>
      <c r="E158" s="25"/>
      <c r="F158" s="25"/>
      <c r="G158" s="25"/>
      <c r="H158" s="25"/>
      <c r="I158" s="25"/>
      <c r="J158" s="25"/>
      <c r="K158" s="25"/>
      <c r="L158" s="25"/>
      <c r="M158" s="25"/>
    </row>
    <row r="159" spans="2:13" ht="11.25">
      <c r="B159" s="9"/>
      <c r="C159" s="25"/>
      <c r="D159" s="25"/>
      <c r="E159" s="25"/>
      <c r="F159" s="25"/>
      <c r="G159" s="25"/>
      <c r="H159" s="25"/>
      <c r="I159" s="25"/>
      <c r="J159" s="25"/>
      <c r="K159" s="25"/>
      <c r="L159" s="25"/>
      <c r="M159" s="25"/>
    </row>
    <row r="160" spans="2:13" ht="11.25">
      <c r="B160" s="9"/>
      <c r="C160" s="25"/>
      <c r="D160" s="25"/>
      <c r="E160" s="25"/>
      <c r="F160" s="25"/>
      <c r="G160" s="25"/>
      <c r="H160" s="25"/>
      <c r="I160" s="25"/>
      <c r="J160" s="25"/>
      <c r="K160" s="25"/>
      <c r="L160" s="25"/>
      <c r="M160" s="25"/>
    </row>
    <row r="161" spans="2:13" ht="11.25">
      <c r="B161" s="9"/>
      <c r="C161" s="25"/>
      <c r="D161" s="25"/>
      <c r="E161" s="25"/>
      <c r="F161" s="25"/>
      <c r="G161" s="25"/>
      <c r="H161" s="25"/>
      <c r="I161" s="25"/>
      <c r="J161" s="25"/>
      <c r="K161" s="25"/>
      <c r="L161" s="25"/>
      <c r="M161" s="25"/>
    </row>
    <row r="162" spans="2:13" ht="11.25">
      <c r="B162" s="9"/>
      <c r="C162" s="25"/>
      <c r="D162" s="25"/>
      <c r="E162" s="25"/>
      <c r="F162" s="25"/>
      <c r="G162" s="25"/>
      <c r="H162" s="25"/>
      <c r="I162" s="25"/>
      <c r="J162" s="25"/>
      <c r="K162" s="25"/>
      <c r="L162" s="25"/>
      <c r="M162" s="25"/>
    </row>
    <row r="163" spans="2:13" ht="11.25">
      <c r="B163" s="9"/>
      <c r="C163" s="25"/>
      <c r="D163" s="25"/>
      <c r="E163" s="25"/>
      <c r="F163" s="25"/>
      <c r="G163" s="25"/>
      <c r="H163" s="25"/>
      <c r="I163" s="25"/>
      <c r="J163" s="25"/>
      <c r="K163" s="25"/>
      <c r="L163" s="25"/>
      <c r="M163" s="25"/>
    </row>
    <row r="164" spans="2:13" ht="11.25">
      <c r="B164" s="9"/>
      <c r="C164" s="25"/>
      <c r="D164" s="25"/>
      <c r="E164" s="25"/>
      <c r="F164" s="25"/>
      <c r="G164" s="25"/>
      <c r="H164" s="25"/>
      <c r="I164" s="25"/>
      <c r="J164" s="25"/>
      <c r="K164" s="25"/>
      <c r="L164" s="25"/>
      <c r="M164" s="25"/>
    </row>
    <row r="165" spans="2:13" ht="11.25">
      <c r="B165" s="9"/>
      <c r="C165" s="25"/>
      <c r="D165" s="25"/>
      <c r="E165" s="25"/>
      <c r="F165" s="25"/>
      <c r="G165" s="25"/>
      <c r="H165" s="25"/>
      <c r="I165" s="25"/>
      <c r="J165" s="25"/>
      <c r="K165" s="25"/>
      <c r="L165" s="25"/>
      <c r="M165" s="25"/>
    </row>
    <row r="166" spans="2:13" ht="11.25">
      <c r="B166" s="9"/>
      <c r="C166" s="25"/>
      <c r="D166" s="25"/>
      <c r="E166" s="25"/>
      <c r="F166" s="25"/>
      <c r="G166" s="25"/>
      <c r="H166" s="25"/>
      <c r="I166" s="25"/>
      <c r="J166" s="25"/>
      <c r="K166" s="25"/>
      <c r="L166" s="25"/>
      <c r="M166" s="25"/>
    </row>
    <row r="167" spans="2:13" ht="11.25">
      <c r="B167" s="9"/>
      <c r="C167" s="25"/>
      <c r="D167" s="25"/>
      <c r="E167" s="25"/>
      <c r="F167" s="25"/>
      <c r="G167" s="25"/>
      <c r="H167" s="25"/>
      <c r="I167" s="25"/>
      <c r="J167" s="25"/>
      <c r="K167" s="25"/>
      <c r="L167" s="25"/>
      <c r="M167" s="25"/>
    </row>
    <row r="168" spans="2:13" ht="11.25">
      <c r="B168" s="9"/>
      <c r="C168" s="25"/>
      <c r="D168" s="25"/>
      <c r="E168" s="25"/>
      <c r="F168" s="25"/>
      <c r="G168" s="25"/>
      <c r="H168" s="25"/>
      <c r="I168" s="25"/>
      <c r="J168" s="25"/>
      <c r="K168" s="25"/>
      <c r="L168" s="25"/>
      <c r="M168" s="25"/>
    </row>
    <row r="169" spans="2:13" ht="11.25">
      <c r="B169" s="9"/>
      <c r="C169" s="25"/>
      <c r="D169" s="25"/>
      <c r="E169" s="25"/>
      <c r="F169" s="25"/>
      <c r="G169" s="25"/>
      <c r="H169" s="25"/>
      <c r="I169" s="25"/>
      <c r="J169" s="25"/>
      <c r="K169" s="25"/>
      <c r="L169" s="25"/>
      <c r="M169" s="25"/>
    </row>
    <row r="170" spans="2:13" ht="11.25">
      <c r="B170" s="9"/>
      <c r="C170" s="25"/>
      <c r="D170" s="25"/>
      <c r="E170" s="25"/>
      <c r="F170" s="25"/>
      <c r="G170" s="25"/>
      <c r="H170" s="25"/>
      <c r="I170" s="25"/>
      <c r="J170" s="25"/>
      <c r="K170" s="25"/>
      <c r="L170" s="25"/>
      <c r="M170" s="25"/>
    </row>
    <row r="171" spans="2:13" ht="11.25">
      <c r="B171" s="9"/>
      <c r="C171" s="25"/>
      <c r="D171" s="25"/>
      <c r="E171" s="25"/>
      <c r="F171" s="25"/>
      <c r="G171" s="25"/>
      <c r="H171" s="25"/>
      <c r="I171" s="25"/>
      <c r="J171" s="25"/>
      <c r="K171" s="25"/>
      <c r="L171" s="25"/>
      <c r="M171" s="25"/>
    </row>
    <row r="172" spans="2:13" ht="11.25">
      <c r="B172" s="9"/>
      <c r="C172" s="25"/>
      <c r="D172" s="25"/>
      <c r="E172" s="25"/>
      <c r="F172" s="25"/>
      <c r="G172" s="25"/>
      <c r="H172" s="25"/>
      <c r="I172" s="25"/>
      <c r="J172" s="25"/>
      <c r="K172" s="25"/>
      <c r="L172" s="25"/>
      <c r="M172" s="25"/>
    </row>
    <row r="173" spans="2:13" ht="11.25">
      <c r="B173" s="9"/>
      <c r="C173" s="25"/>
      <c r="D173" s="25"/>
      <c r="E173" s="25"/>
      <c r="F173" s="25"/>
      <c r="G173" s="25"/>
      <c r="H173" s="25"/>
      <c r="I173" s="25"/>
      <c r="J173" s="25"/>
      <c r="K173" s="25"/>
      <c r="L173" s="25"/>
      <c r="M173" s="25"/>
    </row>
    <row r="174" spans="2:13" ht="11.25">
      <c r="B174" s="9"/>
      <c r="C174" s="25"/>
      <c r="D174" s="25"/>
      <c r="E174" s="25"/>
      <c r="F174" s="25"/>
      <c r="G174" s="25"/>
      <c r="H174" s="25"/>
      <c r="I174" s="25"/>
      <c r="J174" s="25"/>
      <c r="K174" s="25"/>
      <c r="L174" s="25"/>
      <c r="M174" s="25"/>
    </row>
    <row r="175" spans="2:13" ht="11.25">
      <c r="B175" s="9"/>
      <c r="C175" s="25"/>
      <c r="D175" s="25"/>
      <c r="E175" s="25"/>
      <c r="F175" s="25"/>
      <c r="G175" s="25"/>
      <c r="H175" s="25"/>
      <c r="I175" s="25"/>
      <c r="J175" s="25"/>
      <c r="K175" s="25"/>
      <c r="L175" s="25"/>
      <c r="M175" s="25"/>
    </row>
    <row r="176" spans="2:13" ht="11.25">
      <c r="B176" s="9"/>
      <c r="C176" s="25"/>
      <c r="D176" s="25"/>
      <c r="E176" s="25"/>
      <c r="F176" s="25"/>
      <c r="G176" s="25"/>
      <c r="H176" s="25"/>
      <c r="I176" s="25"/>
      <c r="J176" s="25"/>
      <c r="K176" s="25"/>
      <c r="L176" s="25"/>
      <c r="M176" s="25"/>
    </row>
    <row r="177" spans="2:13" ht="11.25">
      <c r="B177" s="9"/>
      <c r="C177" s="25"/>
      <c r="D177" s="25"/>
      <c r="E177" s="25"/>
      <c r="F177" s="25"/>
      <c r="G177" s="25"/>
      <c r="H177" s="25"/>
      <c r="I177" s="25"/>
      <c r="J177" s="25"/>
      <c r="K177" s="25"/>
      <c r="L177" s="25"/>
      <c r="M177" s="25"/>
    </row>
    <row r="178" spans="2:13" ht="11.25">
      <c r="B178" s="9"/>
      <c r="C178" s="25"/>
      <c r="D178" s="25"/>
      <c r="E178" s="25"/>
      <c r="F178" s="25"/>
      <c r="G178" s="25"/>
      <c r="H178" s="25"/>
      <c r="I178" s="25"/>
      <c r="J178" s="25"/>
      <c r="K178" s="25"/>
      <c r="L178" s="25"/>
      <c r="M178" s="25"/>
    </row>
    <row r="179" spans="2:13" ht="11.25">
      <c r="B179" s="9"/>
      <c r="C179" s="25"/>
      <c r="D179" s="25"/>
      <c r="E179" s="25"/>
      <c r="F179" s="25"/>
      <c r="G179" s="25"/>
      <c r="H179" s="25"/>
      <c r="I179" s="25"/>
      <c r="J179" s="25"/>
      <c r="K179" s="25"/>
      <c r="L179" s="25"/>
      <c r="M179" s="25"/>
    </row>
    <row r="180" spans="2:13" ht="11.25">
      <c r="B180" s="9"/>
      <c r="C180" s="25"/>
      <c r="D180" s="25"/>
      <c r="E180" s="25"/>
      <c r="F180" s="25"/>
      <c r="G180" s="25"/>
      <c r="H180" s="25"/>
      <c r="I180" s="25"/>
      <c r="J180" s="25"/>
      <c r="K180" s="25"/>
      <c r="L180" s="25"/>
      <c r="M180" s="25"/>
    </row>
    <row r="181" spans="2:13" ht="11.25">
      <c r="B181" s="9"/>
      <c r="C181" s="25"/>
      <c r="D181" s="25"/>
      <c r="E181" s="25"/>
      <c r="F181" s="25"/>
      <c r="G181" s="25"/>
      <c r="H181" s="25"/>
      <c r="I181" s="25"/>
      <c r="J181" s="25"/>
      <c r="K181" s="25"/>
      <c r="L181" s="25"/>
      <c r="M181" s="25"/>
    </row>
    <row r="182" spans="2:13" ht="11.25">
      <c r="B182" s="9"/>
      <c r="C182" s="25"/>
      <c r="D182" s="25"/>
      <c r="E182" s="25"/>
      <c r="F182" s="25"/>
      <c r="G182" s="25"/>
      <c r="H182" s="25"/>
      <c r="I182" s="25"/>
      <c r="J182" s="25"/>
      <c r="K182" s="25"/>
      <c r="L182" s="25"/>
      <c r="M182" s="25"/>
    </row>
    <row r="183" spans="2:13" ht="11.25">
      <c r="B183" s="9"/>
      <c r="C183" s="25"/>
      <c r="D183" s="25"/>
      <c r="E183" s="25"/>
      <c r="F183" s="25"/>
      <c r="G183" s="25"/>
      <c r="H183" s="25"/>
      <c r="I183" s="25"/>
      <c r="J183" s="25"/>
      <c r="K183" s="25"/>
      <c r="L183" s="25"/>
      <c r="M183" s="25"/>
    </row>
    <row r="184" spans="2:13" ht="11.25">
      <c r="B184" s="9"/>
      <c r="C184" s="25"/>
      <c r="D184" s="25"/>
      <c r="E184" s="25"/>
      <c r="F184" s="25"/>
      <c r="G184" s="25"/>
      <c r="H184" s="25"/>
      <c r="I184" s="25"/>
      <c r="J184" s="25"/>
      <c r="K184" s="25"/>
      <c r="L184" s="25"/>
      <c r="M184" s="25"/>
    </row>
    <row r="185" spans="2:13" ht="11.25">
      <c r="B185" s="9"/>
      <c r="C185" s="25"/>
      <c r="D185" s="25"/>
      <c r="E185" s="25"/>
      <c r="F185" s="25"/>
      <c r="G185" s="25"/>
      <c r="H185" s="25"/>
      <c r="I185" s="25"/>
      <c r="J185" s="25"/>
      <c r="K185" s="25"/>
      <c r="L185" s="25"/>
      <c r="M185" s="25"/>
    </row>
    <row r="186" spans="2:13" ht="11.25">
      <c r="B186" s="9"/>
      <c r="C186" s="25"/>
      <c r="D186" s="25"/>
      <c r="E186" s="25"/>
      <c r="F186" s="25"/>
      <c r="G186" s="25"/>
      <c r="H186" s="25"/>
      <c r="I186" s="25"/>
      <c r="J186" s="25"/>
      <c r="K186" s="25"/>
      <c r="L186" s="25"/>
      <c r="M186" s="25"/>
    </row>
    <row r="187" spans="2:13" ht="11.25">
      <c r="B187" s="9"/>
      <c r="C187" s="25"/>
      <c r="D187" s="25"/>
      <c r="E187" s="25"/>
      <c r="F187" s="25"/>
      <c r="G187" s="25"/>
      <c r="H187" s="25"/>
      <c r="I187" s="25"/>
      <c r="J187" s="25"/>
      <c r="K187" s="25"/>
      <c r="L187" s="25"/>
      <c r="M187" s="25"/>
    </row>
    <row r="188" spans="2:13" ht="11.25">
      <c r="B188" s="9"/>
      <c r="C188" s="25"/>
      <c r="D188" s="25"/>
      <c r="E188" s="25"/>
      <c r="F188" s="25"/>
      <c r="G188" s="25"/>
      <c r="H188" s="25"/>
      <c r="I188" s="25"/>
      <c r="J188" s="25"/>
      <c r="K188" s="25"/>
      <c r="L188" s="25"/>
      <c r="M188" s="25"/>
    </row>
    <row r="189" spans="2:13" ht="11.25">
      <c r="B189" s="9"/>
      <c r="C189" s="25"/>
      <c r="D189" s="25"/>
      <c r="E189" s="25"/>
      <c r="F189" s="25"/>
      <c r="G189" s="25"/>
      <c r="H189" s="25"/>
      <c r="I189" s="25"/>
      <c r="J189" s="25"/>
      <c r="K189" s="25"/>
      <c r="L189" s="25"/>
      <c r="M189" s="25"/>
    </row>
    <row r="190" spans="2:13" ht="11.25">
      <c r="B190" s="9"/>
      <c r="C190" s="25"/>
      <c r="D190" s="25"/>
      <c r="E190" s="25"/>
      <c r="F190" s="25"/>
      <c r="G190" s="25"/>
      <c r="H190" s="25"/>
      <c r="I190" s="25"/>
      <c r="J190" s="25"/>
      <c r="K190" s="25"/>
      <c r="L190" s="25"/>
      <c r="M190" s="25"/>
    </row>
    <row r="191" spans="2:13" ht="11.25">
      <c r="B191" s="9"/>
      <c r="C191" s="25"/>
      <c r="D191" s="25"/>
      <c r="E191" s="25"/>
      <c r="F191" s="25"/>
      <c r="G191" s="25"/>
      <c r="H191" s="25"/>
      <c r="I191" s="25"/>
      <c r="J191" s="25"/>
      <c r="K191" s="25"/>
      <c r="L191" s="25"/>
      <c r="M191" s="25"/>
    </row>
    <row r="192" spans="2:13" ht="11.25">
      <c r="B192" s="9"/>
      <c r="C192" s="25"/>
      <c r="D192" s="25"/>
      <c r="E192" s="25"/>
      <c r="F192" s="25"/>
      <c r="G192" s="25"/>
      <c r="H192" s="25"/>
      <c r="I192" s="25"/>
      <c r="J192" s="25"/>
      <c r="K192" s="25"/>
      <c r="L192" s="25"/>
      <c r="M192" s="25"/>
    </row>
    <row r="193" spans="2:13" ht="11.25">
      <c r="B193" s="9"/>
      <c r="C193" s="25"/>
      <c r="D193" s="25"/>
      <c r="E193" s="25"/>
      <c r="F193" s="25"/>
      <c r="G193" s="25"/>
      <c r="H193" s="25"/>
      <c r="I193" s="25"/>
      <c r="J193" s="25"/>
      <c r="K193" s="25"/>
      <c r="L193" s="25"/>
      <c r="M193" s="25"/>
    </row>
    <row r="194" spans="2:13" ht="11.25">
      <c r="B194" s="9"/>
      <c r="C194" s="25"/>
      <c r="D194" s="25"/>
      <c r="E194" s="25"/>
      <c r="F194" s="25"/>
      <c r="G194" s="25"/>
      <c r="H194" s="25"/>
      <c r="I194" s="25"/>
      <c r="J194" s="25"/>
      <c r="K194" s="25"/>
      <c r="L194" s="25"/>
      <c r="M194" s="25"/>
    </row>
    <row r="195" spans="2:13" ht="11.25">
      <c r="B195" s="9"/>
      <c r="C195" s="25"/>
      <c r="D195" s="25"/>
      <c r="E195" s="25"/>
      <c r="F195" s="25"/>
      <c r="G195" s="25"/>
      <c r="H195" s="25"/>
      <c r="I195" s="25"/>
      <c r="J195" s="25"/>
      <c r="K195" s="25"/>
      <c r="L195" s="25"/>
      <c r="M195" s="25"/>
    </row>
    <row r="196" spans="2:13" ht="11.25">
      <c r="B196" s="9"/>
      <c r="C196" s="25"/>
      <c r="D196" s="25"/>
      <c r="E196" s="25"/>
      <c r="F196" s="25"/>
      <c r="G196" s="25"/>
      <c r="H196" s="25"/>
      <c r="I196" s="25"/>
      <c r="J196" s="25"/>
      <c r="K196" s="25"/>
      <c r="L196" s="25"/>
      <c r="M196" s="25"/>
    </row>
    <row r="197" spans="2:13" ht="11.25">
      <c r="B197" s="9"/>
      <c r="C197" s="25"/>
      <c r="D197" s="25"/>
      <c r="E197" s="25"/>
      <c r="F197" s="25"/>
      <c r="G197" s="25"/>
      <c r="H197" s="25"/>
      <c r="I197" s="25"/>
      <c r="J197" s="25"/>
      <c r="K197" s="25"/>
      <c r="L197" s="25"/>
      <c r="M197" s="25"/>
    </row>
    <row r="198" spans="2:13" ht="11.25">
      <c r="B198" s="9"/>
      <c r="C198" s="25"/>
      <c r="D198" s="25"/>
      <c r="E198" s="25"/>
      <c r="F198" s="25"/>
      <c r="G198" s="25"/>
      <c r="H198" s="25"/>
      <c r="I198" s="25"/>
      <c r="J198" s="25"/>
      <c r="K198" s="25"/>
      <c r="L198" s="25"/>
      <c r="M198" s="25"/>
    </row>
    <row r="199" spans="2:13" ht="11.25">
      <c r="B199" s="9"/>
      <c r="C199" s="25"/>
      <c r="D199" s="25"/>
      <c r="E199" s="25"/>
      <c r="F199" s="25"/>
      <c r="G199" s="25"/>
      <c r="H199" s="25"/>
      <c r="I199" s="25"/>
      <c r="J199" s="25"/>
      <c r="K199" s="25"/>
      <c r="L199" s="25"/>
      <c r="M199" s="25"/>
    </row>
    <row r="200" spans="2:13" ht="11.25">
      <c r="B200" s="9"/>
      <c r="C200" s="25"/>
      <c r="D200" s="25"/>
      <c r="E200" s="25"/>
      <c r="F200" s="25"/>
      <c r="G200" s="25"/>
      <c r="H200" s="25"/>
      <c r="I200" s="25"/>
      <c r="J200" s="25"/>
      <c r="K200" s="25"/>
      <c r="L200" s="25"/>
      <c r="M200" s="25"/>
    </row>
    <row r="201" spans="2:13" ht="11.25">
      <c r="B201" s="9"/>
      <c r="C201" s="25"/>
      <c r="D201" s="25"/>
      <c r="E201" s="25"/>
      <c r="F201" s="25"/>
      <c r="G201" s="25"/>
      <c r="H201" s="25"/>
      <c r="I201" s="25"/>
      <c r="J201" s="25"/>
      <c r="K201" s="25"/>
      <c r="L201" s="25"/>
      <c r="M201" s="25"/>
    </row>
    <row r="202" spans="2:13" ht="11.25">
      <c r="B202" s="9"/>
      <c r="C202" s="25"/>
      <c r="D202" s="25"/>
      <c r="E202" s="25"/>
      <c r="F202" s="25"/>
      <c r="G202" s="25"/>
      <c r="H202" s="25"/>
      <c r="I202" s="25"/>
      <c r="J202" s="25"/>
      <c r="K202" s="25"/>
      <c r="L202" s="25"/>
      <c r="M202" s="25"/>
    </row>
    <row r="203" spans="2:13" ht="11.25">
      <c r="B203" s="9"/>
      <c r="C203" s="25"/>
      <c r="D203" s="25"/>
      <c r="E203" s="25"/>
      <c r="F203" s="25"/>
      <c r="G203" s="25"/>
      <c r="H203" s="25"/>
      <c r="I203" s="25"/>
      <c r="J203" s="25"/>
      <c r="K203" s="25"/>
      <c r="L203" s="25"/>
      <c r="M203" s="25"/>
    </row>
    <row r="204" spans="2:13" ht="11.25">
      <c r="B204" s="9"/>
      <c r="C204" s="25"/>
      <c r="D204" s="25"/>
      <c r="E204" s="25"/>
      <c r="F204" s="25"/>
      <c r="G204" s="25"/>
      <c r="H204" s="25"/>
      <c r="I204" s="25"/>
      <c r="J204" s="25"/>
      <c r="K204" s="25"/>
      <c r="L204" s="25"/>
      <c r="M204" s="25"/>
    </row>
    <row r="205" spans="2:13" ht="11.25">
      <c r="B205" s="9"/>
      <c r="C205" s="25"/>
      <c r="D205" s="25"/>
      <c r="E205" s="25"/>
      <c r="F205" s="25"/>
      <c r="G205" s="25"/>
      <c r="H205" s="25"/>
      <c r="I205" s="25"/>
      <c r="J205" s="25"/>
      <c r="K205" s="25"/>
      <c r="L205" s="25"/>
      <c r="M205" s="25"/>
    </row>
    <row r="206" spans="2:13" ht="11.25">
      <c r="B206" s="9"/>
      <c r="C206" s="25"/>
      <c r="D206" s="25"/>
      <c r="E206" s="25"/>
      <c r="F206" s="25"/>
      <c r="G206" s="25"/>
      <c r="H206" s="25"/>
      <c r="I206" s="25"/>
      <c r="J206" s="25"/>
      <c r="K206" s="25"/>
      <c r="L206" s="25"/>
      <c r="M206" s="25"/>
    </row>
    <row r="207" spans="2:13" ht="11.25">
      <c r="B207" s="9"/>
      <c r="C207" s="25"/>
      <c r="D207" s="25"/>
      <c r="E207" s="25"/>
      <c r="F207" s="25"/>
      <c r="G207" s="25"/>
      <c r="H207" s="25"/>
      <c r="I207" s="25"/>
      <c r="J207" s="25"/>
      <c r="K207" s="25"/>
      <c r="L207" s="25"/>
      <c r="M207" s="25"/>
    </row>
    <row r="208" spans="2:13" ht="11.25">
      <c r="B208" s="9"/>
      <c r="C208" s="25"/>
      <c r="D208" s="25"/>
      <c r="E208" s="25"/>
      <c r="F208" s="25"/>
      <c r="G208" s="25"/>
      <c r="H208" s="25"/>
      <c r="I208" s="25"/>
      <c r="J208" s="25"/>
      <c r="K208" s="25"/>
      <c r="L208" s="25"/>
      <c r="M208" s="25"/>
    </row>
    <row r="209" spans="2:13" ht="11.25">
      <c r="B209" s="9"/>
      <c r="C209" s="25"/>
      <c r="D209" s="25"/>
      <c r="E209" s="25"/>
      <c r="F209" s="25"/>
      <c r="G209" s="25"/>
      <c r="H209" s="25"/>
      <c r="I209" s="25"/>
      <c r="J209" s="25"/>
      <c r="K209" s="25"/>
      <c r="L209" s="25"/>
      <c r="M209" s="25"/>
    </row>
    <row r="210" spans="2:13" ht="11.25">
      <c r="B210" s="9"/>
      <c r="C210" s="25"/>
      <c r="D210" s="25"/>
      <c r="E210" s="25"/>
      <c r="F210" s="25"/>
      <c r="G210" s="25"/>
      <c r="H210" s="25"/>
      <c r="I210" s="25"/>
      <c r="J210" s="25"/>
      <c r="K210" s="25"/>
      <c r="L210" s="25"/>
      <c r="M210" s="25"/>
    </row>
    <row r="211" spans="2:13" ht="11.25">
      <c r="B211" s="9"/>
      <c r="C211" s="25"/>
      <c r="D211" s="25"/>
      <c r="E211" s="25"/>
      <c r="F211" s="25"/>
      <c r="G211" s="25"/>
      <c r="H211" s="25"/>
      <c r="I211" s="25"/>
      <c r="J211" s="25"/>
      <c r="K211" s="25"/>
      <c r="L211" s="25"/>
      <c r="M211" s="25"/>
    </row>
    <row r="212" spans="2:13" ht="11.25">
      <c r="B212" s="9"/>
      <c r="C212" s="25"/>
      <c r="D212" s="25"/>
      <c r="E212" s="25"/>
      <c r="F212" s="25"/>
      <c r="G212" s="25"/>
      <c r="H212" s="25"/>
      <c r="I212" s="25"/>
      <c r="J212" s="25"/>
      <c r="K212" s="25"/>
      <c r="L212" s="25"/>
      <c r="M212" s="25"/>
    </row>
  </sheetData>
  <printOptions/>
  <pageMargins left="0.75" right="0.75" top="0.22" bottom="0.34" header="0.5" footer="0.5"/>
  <pageSetup fitToHeight="1" fitToWidth="1" horizontalDpi="600" verticalDpi="600" orientation="landscape" paperSize="9" scale="98" r:id="rId3"/>
  <headerFooter alignWithMargins="0">
    <oddHeader>&amp;C&amp;F</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R214"/>
  <sheetViews>
    <sheetView workbookViewId="0" topLeftCell="A1">
      <pane xSplit="1" ySplit="3" topLeftCell="C25" activePane="bottomRight" state="frozen"/>
      <selection pane="topLeft" activeCell="A1" sqref="A1"/>
      <selection pane="topRight" activeCell="B1" sqref="B1"/>
      <selection pane="bottomLeft" activeCell="A4" sqref="A4"/>
      <selection pane="bottomRight" activeCell="H52" sqref="H52"/>
    </sheetView>
  </sheetViews>
  <sheetFormatPr defaultColWidth="9.140625" defaultRowHeight="12.75"/>
  <cols>
    <col min="1" max="1" width="19.7109375" style="0" customWidth="1"/>
  </cols>
  <sheetData>
    <row r="1" spans="1:4" ht="12.75">
      <c r="A1" s="19" t="s">
        <v>41</v>
      </c>
      <c r="D1" s="20" t="s">
        <v>42</v>
      </c>
    </row>
    <row r="2" spans="2:10" s="21" customFormat="1" ht="11.25">
      <c r="B2" s="3"/>
      <c r="J2" s="22"/>
    </row>
    <row r="3" spans="1:15" s="24" customFormat="1" ht="12">
      <c r="A3" s="21"/>
      <c r="B3" s="23">
        <v>1990</v>
      </c>
      <c r="C3" s="23">
        <v>1991</v>
      </c>
      <c r="D3" s="23">
        <v>1992</v>
      </c>
      <c r="E3" s="23">
        <v>1993</v>
      </c>
      <c r="F3" s="23">
        <v>1994</v>
      </c>
      <c r="G3" s="23">
        <v>1995</v>
      </c>
      <c r="H3" s="23">
        <v>1996</v>
      </c>
      <c r="I3" s="23">
        <v>1997</v>
      </c>
      <c r="J3" s="23">
        <v>1998</v>
      </c>
      <c r="K3" s="23">
        <v>1999</v>
      </c>
      <c r="L3" s="23">
        <v>2000</v>
      </c>
      <c r="M3" s="23">
        <v>2001</v>
      </c>
      <c r="N3" s="23">
        <v>2002</v>
      </c>
      <c r="O3" s="23">
        <v>2003</v>
      </c>
    </row>
    <row r="4" spans="1:18" s="25" customFormat="1" ht="11.25">
      <c r="A4" s="7" t="s">
        <v>1</v>
      </c>
      <c r="B4" s="8">
        <v>106.619</v>
      </c>
      <c r="C4" s="8">
        <v>110.931</v>
      </c>
      <c r="D4" s="8">
        <v>112.19800000000001</v>
      </c>
      <c r="E4" s="8">
        <v>112.944</v>
      </c>
      <c r="F4" s="8">
        <v>115.75800000000001</v>
      </c>
      <c r="G4" s="8">
        <v>117.297</v>
      </c>
      <c r="H4" s="8">
        <v>118.068</v>
      </c>
      <c r="I4" s="8">
        <v>119.54</v>
      </c>
      <c r="J4" s="8">
        <v>123.557</v>
      </c>
      <c r="K4" s="8">
        <v>126.124</v>
      </c>
      <c r="L4" s="8">
        <v>127.05199999999999</v>
      </c>
      <c r="M4" s="8">
        <v>129.508</v>
      </c>
      <c r="N4" s="8">
        <v>131.31900000000002</v>
      </c>
      <c r="O4" s="8" t="s">
        <v>40</v>
      </c>
      <c r="P4" s="9"/>
      <c r="Q4" s="9"/>
      <c r="R4" s="9"/>
    </row>
    <row r="5" spans="1:18" s="25" customFormat="1" ht="11.25">
      <c r="A5" s="7" t="s">
        <v>2</v>
      </c>
      <c r="B5" s="8">
        <v>61.105999999999995</v>
      </c>
      <c r="C5" s="8">
        <v>62.188</v>
      </c>
      <c r="D5" s="8">
        <v>63.157</v>
      </c>
      <c r="E5" s="8">
        <v>64.64</v>
      </c>
      <c r="F5" s="8">
        <v>65.53800000000001</v>
      </c>
      <c r="G5" s="8">
        <v>67.232</v>
      </c>
      <c r="H5" s="8">
        <v>69.074</v>
      </c>
      <c r="I5" s="8">
        <v>70.86</v>
      </c>
      <c r="J5" s="8">
        <v>72.056</v>
      </c>
      <c r="K5" s="8">
        <v>73.756</v>
      </c>
      <c r="L5" s="8">
        <v>73.794</v>
      </c>
      <c r="M5" s="8">
        <v>73.341</v>
      </c>
      <c r="N5" s="8">
        <v>74.601</v>
      </c>
      <c r="O5" s="8" t="s">
        <v>40</v>
      </c>
      <c r="P5" s="9"/>
      <c r="Q5" s="9"/>
      <c r="R5" s="9"/>
    </row>
    <row r="6" spans="1:18" s="25" customFormat="1" ht="11.25">
      <c r="A6" s="7" t="s">
        <v>3</v>
      </c>
      <c r="B6" s="8" t="s">
        <v>40</v>
      </c>
      <c r="C6" s="8">
        <v>838.5516</v>
      </c>
      <c r="D6" s="8">
        <v>856.763</v>
      </c>
      <c r="E6" s="8">
        <v>872.4946</v>
      </c>
      <c r="F6" s="8">
        <v>954.6577</v>
      </c>
      <c r="G6" s="8">
        <v>968.227</v>
      </c>
      <c r="H6" s="8">
        <v>969.484</v>
      </c>
      <c r="I6" s="8">
        <v>970.711</v>
      </c>
      <c r="J6" s="8">
        <v>981.568</v>
      </c>
      <c r="K6" s="8">
        <v>1003.682</v>
      </c>
      <c r="L6" s="8">
        <v>989.1419999999999</v>
      </c>
      <c r="M6" s="8">
        <v>1009.1379999999999</v>
      </c>
      <c r="N6" s="8">
        <v>1013.5360000000001</v>
      </c>
      <c r="O6" s="8">
        <v>1001.21</v>
      </c>
      <c r="P6" s="9"/>
      <c r="Q6" s="9"/>
      <c r="R6" s="9"/>
    </row>
    <row r="7" spans="1:18" s="25" customFormat="1" ht="11.25">
      <c r="A7" s="7" t="s">
        <v>4</v>
      </c>
      <c r="B7" s="8">
        <v>68.47800000000001</v>
      </c>
      <c r="C7" s="8">
        <v>69.551</v>
      </c>
      <c r="D7" s="8">
        <v>71.161</v>
      </c>
      <c r="E7" s="8">
        <v>74.128</v>
      </c>
      <c r="F7" s="8">
        <v>76.953</v>
      </c>
      <c r="G7" s="8">
        <v>80.58</v>
      </c>
      <c r="H7" s="8">
        <v>83.855</v>
      </c>
      <c r="I7" s="8">
        <v>86.958</v>
      </c>
      <c r="J7" s="8">
        <v>90.752</v>
      </c>
      <c r="K7" s="8">
        <v>96.083</v>
      </c>
      <c r="L7" s="8">
        <v>100.646</v>
      </c>
      <c r="M7" s="8">
        <v>105.36699999999999</v>
      </c>
      <c r="N7" s="8">
        <v>110.76599999999999</v>
      </c>
      <c r="O7" s="8" t="s">
        <v>40</v>
      </c>
      <c r="P7" s="9"/>
      <c r="Q7" s="9"/>
      <c r="R7" s="9"/>
    </row>
    <row r="8" spans="1:18" s="25" customFormat="1" ht="11.25">
      <c r="A8" s="7" t="s">
        <v>5</v>
      </c>
      <c r="B8" s="8">
        <v>223.236</v>
      </c>
      <c r="C8" s="8">
        <v>258.014</v>
      </c>
      <c r="D8" s="8">
        <v>270.092</v>
      </c>
      <c r="E8" s="8">
        <v>281.324</v>
      </c>
      <c r="F8" s="8">
        <v>292.683</v>
      </c>
      <c r="G8" s="8">
        <v>305.287</v>
      </c>
      <c r="H8" s="8">
        <v>318.605</v>
      </c>
      <c r="I8" s="8">
        <v>328.149</v>
      </c>
      <c r="J8" s="8">
        <v>343.051</v>
      </c>
      <c r="K8" s="8">
        <v>361.683</v>
      </c>
      <c r="L8" s="8">
        <v>369.775</v>
      </c>
      <c r="M8" s="8">
        <v>377.04200000000003</v>
      </c>
      <c r="N8" s="8">
        <v>405.40200000000004</v>
      </c>
      <c r="O8" s="8" t="s">
        <v>40</v>
      </c>
      <c r="P8" s="9"/>
      <c r="Q8" s="9"/>
      <c r="R8" s="9"/>
    </row>
    <row r="9" spans="1:18" s="25" customFormat="1" ht="11.25">
      <c r="A9" s="7" t="s">
        <v>6</v>
      </c>
      <c r="B9" s="8">
        <v>690.861</v>
      </c>
      <c r="C9" s="8">
        <v>704.301</v>
      </c>
      <c r="D9" s="8">
        <v>721.057</v>
      </c>
      <c r="E9" s="8">
        <v>730.403</v>
      </c>
      <c r="F9" s="8">
        <v>752.8280000000001</v>
      </c>
      <c r="G9" s="8">
        <v>737.263</v>
      </c>
      <c r="H9" s="8">
        <v>751.273</v>
      </c>
      <c r="I9" s="8">
        <v>763.073</v>
      </c>
      <c r="J9" s="8">
        <v>785.186</v>
      </c>
      <c r="K9" s="8">
        <v>807.498</v>
      </c>
      <c r="L9" s="8">
        <v>812.171</v>
      </c>
      <c r="M9" s="8">
        <v>840.109</v>
      </c>
      <c r="N9" s="8">
        <v>847.027</v>
      </c>
      <c r="O9" s="8" t="s">
        <v>40</v>
      </c>
      <c r="P9" s="9"/>
      <c r="Q9" s="9"/>
      <c r="R9" s="9"/>
    </row>
    <row r="10" spans="1:18" s="25" customFormat="1" ht="11.25">
      <c r="A10" s="7" t="s">
        <v>7</v>
      </c>
      <c r="B10" s="8">
        <v>23.186</v>
      </c>
      <c r="C10" s="8">
        <v>24.59</v>
      </c>
      <c r="D10" s="8">
        <v>25.326</v>
      </c>
      <c r="E10" s="8">
        <v>26.364</v>
      </c>
      <c r="F10" s="8">
        <v>28.06</v>
      </c>
      <c r="G10" s="8">
        <v>29.641</v>
      </c>
      <c r="H10" s="8">
        <v>31.695</v>
      </c>
      <c r="I10" s="8">
        <v>33.987</v>
      </c>
      <c r="J10" s="8">
        <v>35.621</v>
      </c>
      <c r="K10" s="8">
        <v>38.358000000000004</v>
      </c>
      <c r="L10" s="8">
        <v>40.829</v>
      </c>
      <c r="M10" s="8">
        <v>42.705</v>
      </c>
      <c r="N10" s="8">
        <v>45.198</v>
      </c>
      <c r="O10" s="8" t="s">
        <v>40</v>
      </c>
      <c r="P10" s="9"/>
      <c r="Q10" s="9"/>
      <c r="R10" s="9"/>
    </row>
    <row r="11" spans="1:18" s="25" customFormat="1" ht="11.25">
      <c r="A11" s="7" t="s">
        <v>8</v>
      </c>
      <c r="B11" s="8">
        <v>651.257</v>
      </c>
      <c r="C11" s="8">
        <v>668.025</v>
      </c>
      <c r="D11" s="8">
        <v>731.318</v>
      </c>
      <c r="E11" s="8">
        <v>727.26</v>
      </c>
      <c r="F11" s="8">
        <v>722.955</v>
      </c>
      <c r="G11" s="8">
        <v>745.7189999999999</v>
      </c>
      <c r="H11" s="8">
        <v>760.9010000000001</v>
      </c>
      <c r="I11" s="8">
        <v>772.428</v>
      </c>
      <c r="J11" s="8">
        <v>794.5369999999999</v>
      </c>
      <c r="K11" s="8">
        <v>799.2429999999999</v>
      </c>
      <c r="L11" s="8">
        <v>867.663</v>
      </c>
      <c r="M11" s="8">
        <v>860.232</v>
      </c>
      <c r="N11" s="8">
        <v>855.187</v>
      </c>
      <c r="O11" s="8" t="s">
        <v>40</v>
      </c>
      <c r="P11" s="9"/>
      <c r="Q11" s="9"/>
      <c r="R11" s="9"/>
    </row>
    <row r="12" spans="1:18" s="25" customFormat="1" ht="11.25">
      <c r="A12" s="7" t="s">
        <v>9</v>
      </c>
      <c r="B12" s="8">
        <v>5.1080000000000005</v>
      </c>
      <c r="C12" s="8">
        <v>5.27</v>
      </c>
      <c r="D12" s="8">
        <v>5.455</v>
      </c>
      <c r="E12" s="8">
        <v>5.662</v>
      </c>
      <c r="F12" s="8">
        <v>5.789</v>
      </c>
      <c r="G12" s="8">
        <v>5.8870000000000005</v>
      </c>
      <c r="H12" s="8">
        <v>5.984</v>
      </c>
      <c r="I12" s="8">
        <v>6.095</v>
      </c>
      <c r="J12" s="8">
        <v>6.2</v>
      </c>
      <c r="K12" s="8">
        <v>6.21</v>
      </c>
      <c r="L12" s="8">
        <v>6.312</v>
      </c>
      <c r="M12" s="8">
        <v>6.426</v>
      </c>
      <c r="N12" s="8">
        <v>6.507</v>
      </c>
      <c r="O12" s="8" t="s">
        <v>40</v>
      </c>
      <c r="P12" s="9"/>
      <c r="Q12" s="9"/>
      <c r="R12" s="9"/>
    </row>
    <row r="13" spans="1:18" s="25" customFormat="1" ht="11.25">
      <c r="A13" s="7" t="s">
        <v>10</v>
      </c>
      <c r="B13" s="8" t="s">
        <v>40</v>
      </c>
      <c r="C13" s="8">
        <v>146</v>
      </c>
      <c r="D13" s="8">
        <v>152.2</v>
      </c>
      <c r="E13" s="8">
        <v>148.5</v>
      </c>
      <c r="F13" s="8">
        <v>149.7</v>
      </c>
      <c r="G13" s="8">
        <v>152.4</v>
      </c>
      <c r="H13" s="8">
        <v>153.7</v>
      </c>
      <c r="I13" s="8">
        <v>158.7</v>
      </c>
      <c r="J13" s="8">
        <v>159.8</v>
      </c>
      <c r="K13" s="8">
        <v>163.8</v>
      </c>
      <c r="L13" s="8">
        <v>164</v>
      </c>
      <c r="M13" s="8">
        <v>164.7</v>
      </c>
      <c r="N13" s="8">
        <v>166.9</v>
      </c>
      <c r="O13" s="8" t="s">
        <v>40</v>
      </c>
      <c r="P13" s="9"/>
      <c r="Q13" s="9"/>
      <c r="R13" s="9"/>
    </row>
    <row r="14" spans="1:18" s="25" customFormat="1" ht="11.25">
      <c r="A14" s="7" t="s">
        <v>11</v>
      </c>
      <c r="B14" s="8">
        <v>79.675</v>
      </c>
      <c r="C14" s="8">
        <v>88.608</v>
      </c>
      <c r="D14" s="8">
        <v>88.261</v>
      </c>
      <c r="E14" s="8">
        <v>87.542</v>
      </c>
      <c r="F14" s="8">
        <v>88.202</v>
      </c>
      <c r="G14" s="8">
        <v>88.228</v>
      </c>
      <c r="H14" s="8">
        <v>87.869</v>
      </c>
      <c r="I14" s="8">
        <v>87.64</v>
      </c>
      <c r="J14" s="8">
        <v>89.17099999999999</v>
      </c>
      <c r="K14" s="8">
        <v>89.89699999999999</v>
      </c>
      <c r="L14" s="8">
        <v>90.536</v>
      </c>
      <c r="M14" s="8">
        <v>90.98</v>
      </c>
      <c r="N14" s="8">
        <v>91.451</v>
      </c>
      <c r="O14" s="8" t="s">
        <v>40</v>
      </c>
      <c r="P14" s="9"/>
      <c r="Q14" s="9"/>
      <c r="R14" s="9"/>
    </row>
    <row r="15" spans="1:18" s="25" customFormat="1" ht="11.25">
      <c r="A15" s="7" t="s">
        <v>12</v>
      </c>
      <c r="B15" s="8">
        <v>56.464</v>
      </c>
      <c r="C15" s="8">
        <v>59.592</v>
      </c>
      <c r="D15" s="8">
        <v>68.267</v>
      </c>
      <c r="E15" s="8">
        <v>70.547</v>
      </c>
      <c r="F15" s="8">
        <v>74.46</v>
      </c>
      <c r="G15" s="8">
        <v>77.54</v>
      </c>
      <c r="H15" s="8">
        <v>81.603</v>
      </c>
      <c r="I15" s="8">
        <v>86.963</v>
      </c>
      <c r="J15" s="8">
        <v>91.752</v>
      </c>
      <c r="K15" s="8">
        <v>97.40899999999999</v>
      </c>
      <c r="L15" s="8">
        <v>101.96</v>
      </c>
      <c r="M15" s="8">
        <v>104.24199999999999</v>
      </c>
      <c r="N15" s="8">
        <v>108.283</v>
      </c>
      <c r="O15" s="8" t="s">
        <v>40</v>
      </c>
      <c r="P15" s="9"/>
      <c r="Q15" s="9"/>
      <c r="R15" s="9"/>
    </row>
    <row r="16" spans="1:18" s="25" customFormat="1" ht="11.25">
      <c r="A16" s="7" t="s">
        <v>13</v>
      </c>
      <c r="B16" s="8">
        <v>63.031000000000006</v>
      </c>
      <c r="C16" s="8">
        <v>61.93</v>
      </c>
      <c r="D16" s="8">
        <v>61.557</v>
      </c>
      <c r="E16" s="8">
        <v>60.707</v>
      </c>
      <c r="F16" s="8">
        <v>60.637</v>
      </c>
      <c r="G16" s="8">
        <v>61.184</v>
      </c>
      <c r="H16" s="8">
        <v>61.653999999999996</v>
      </c>
      <c r="I16" s="8">
        <v>63.275999999999996</v>
      </c>
      <c r="J16" s="8">
        <v>64.477</v>
      </c>
      <c r="K16" s="8">
        <v>65.915</v>
      </c>
      <c r="L16" s="8">
        <v>66.805</v>
      </c>
      <c r="M16" s="8">
        <v>67.982</v>
      </c>
      <c r="N16" s="8">
        <v>69.318</v>
      </c>
      <c r="O16" s="8" t="s">
        <v>40</v>
      </c>
      <c r="P16" s="9"/>
      <c r="Q16" s="9"/>
      <c r="R16" s="9"/>
    </row>
    <row r="17" spans="1:18" s="25" customFormat="1" ht="11.25">
      <c r="A17" s="7" t="s">
        <v>14</v>
      </c>
      <c r="B17" s="8">
        <v>101</v>
      </c>
      <c r="C17" s="8">
        <v>100.885</v>
      </c>
      <c r="D17" s="8">
        <v>101.763</v>
      </c>
      <c r="E17" s="8">
        <v>100.422</v>
      </c>
      <c r="F17" s="8">
        <v>100.007</v>
      </c>
      <c r="G17" s="8">
        <v>102.139</v>
      </c>
      <c r="H17" s="8">
        <v>102.77</v>
      </c>
      <c r="I17" s="8">
        <v>103.13900000000001</v>
      </c>
      <c r="J17" s="8">
        <v>104.13</v>
      </c>
      <c r="K17" s="8">
        <v>107.22</v>
      </c>
      <c r="L17" s="8">
        <v>108.701</v>
      </c>
      <c r="M17" s="8">
        <v>110</v>
      </c>
      <c r="N17" s="8">
        <v>113</v>
      </c>
      <c r="O17" s="8" t="s">
        <v>40</v>
      </c>
      <c r="P17" s="9"/>
      <c r="Q17" s="9"/>
      <c r="R17" s="9"/>
    </row>
    <row r="18" spans="1:18" s="25" customFormat="1" ht="11.25">
      <c r="A18" s="7" t="s">
        <v>15</v>
      </c>
      <c r="B18" s="8" t="s">
        <v>40</v>
      </c>
      <c r="C18" s="8">
        <v>659.9</v>
      </c>
      <c r="D18" s="8">
        <v>657.9</v>
      </c>
      <c r="E18" s="8">
        <v>658.8</v>
      </c>
      <c r="F18" s="8">
        <v>663.3</v>
      </c>
      <c r="G18" s="8">
        <v>666.5</v>
      </c>
      <c r="H18" s="8">
        <v>677.3</v>
      </c>
      <c r="I18" s="8">
        <v>684.1</v>
      </c>
      <c r="J18" s="8">
        <v>692.5</v>
      </c>
      <c r="K18" s="8">
        <v>694.7</v>
      </c>
      <c r="L18" s="8">
        <v>697.4</v>
      </c>
      <c r="M18" s="8">
        <v>707.3</v>
      </c>
      <c r="N18" s="8">
        <v>719.9</v>
      </c>
      <c r="O18" s="8" t="s">
        <v>40</v>
      </c>
      <c r="P18" s="9"/>
      <c r="Q18" s="9"/>
      <c r="R18" s="9"/>
    </row>
    <row r="19" spans="1:18" s="27" customFormat="1" ht="16.5" customHeight="1">
      <c r="A19" s="26" t="s">
        <v>16</v>
      </c>
      <c r="B19" s="11" t="s">
        <v>40</v>
      </c>
      <c r="C19" s="11">
        <v>3858.3365999999996</v>
      </c>
      <c r="D19" s="11">
        <v>3986.4750000000004</v>
      </c>
      <c r="E19" s="11">
        <v>4021.7375999999995</v>
      </c>
      <c r="F19" s="11">
        <v>4151.5277</v>
      </c>
      <c r="G19" s="11">
        <v>4205.124</v>
      </c>
      <c r="H19" s="11">
        <v>4273.835</v>
      </c>
      <c r="I19" s="11">
        <v>4335.619</v>
      </c>
      <c r="J19" s="11">
        <v>4434.358</v>
      </c>
      <c r="K19" s="11">
        <v>4531.5779999999995</v>
      </c>
      <c r="L19" s="11">
        <v>4616.785999999999</v>
      </c>
      <c r="M19" s="11">
        <v>4689.071999999999</v>
      </c>
      <c r="N19" s="11">
        <v>4758.395</v>
      </c>
      <c r="O19" s="11" t="s">
        <v>40</v>
      </c>
      <c r="P19" s="12"/>
      <c r="Q19" s="12"/>
      <c r="R19" s="12"/>
    </row>
    <row r="20" spans="1:18" s="27" customFormat="1" ht="16.5" customHeight="1">
      <c r="A20" s="26" t="s">
        <v>17</v>
      </c>
      <c r="B20" s="11" t="s">
        <v>40</v>
      </c>
      <c r="C20" s="11">
        <v>2965.8125999999997</v>
      </c>
      <c r="D20" s="11">
        <v>3092.4940000000006</v>
      </c>
      <c r="E20" s="11">
        <v>3123.7475999999997</v>
      </c>
      <c r="F20" s="11">
        <v>3245.7297</v>
      </c>
      <c r="G20" s="11">
        <v>3288.673</v>
      </c>
      <c r="H20" s="11">
        <v>3340.836</v>
      </c>
      <c r="I20" s="11">
        <v>3390.5620000000004</v>
      </c>
      <c r="J20" s="11">
        <v>3474.92</v>
      </c>
      <c r="K20" s="11">
        <v>3559.819</v>
      </c>
      <c r="L20" s="11">
        <v>3636.245</v>
      </c>
      <c r="M20" s="11">
        <v>3798.4309999999996</v>
      </c>
      <c r="N20" s="11">
        <v>3850.894</v>
      </c>
      <c r="O20" s="11" t="s">
        <v>40</v>
      </c>
      <c r="P20" s="12"/>
      <c r="Q20" s="12"/>
      <c r="R20" s="12"/>
    </row>
    <row r="21" spans="1:18" s="27" customFormat="1" ht="16.5" customHeight="1">
      <c r="A21" s="26" t="s">
        <v>18</v>
      </c>
      <c r="B21" s="11" t="s">
        <v>40</v>
      </c>
      <c r="C21" s="11">
        <v>3035.3636000000006</v>
      </c>
      <c r="D21" s="11">
        <v>3163.655</v>
      </c>
      <c r="E21" s="11">
        <v>3197.8755999999994</v>
      </c>
      <c r="F21" s="11">
        <v>3322.6827</v>
      </c>
      <c r="G21" s="11">
        <v>3369.2529999999997</v>
      </c>
      <c r="H21" s="11">
        <v>3424.691</v>
      </c>
      <c r="I21" s="11">
        <v>3477.52</v>
      </c>
      <c r="J21" s="11">
        <v>3565.672</v>
      </c>
      <c r="K21" s="11">
        <v>3655.902</v>
      </c>
      <c r="L21" s="11">
        <v>3736.8909999999996</v>
      </c>
      <c r="M21" s="11">
        <v>3798.4309999999996</v>
      </c>
      <c r="N21" s="11">
        <v>3850.894</v>
      </c>
      <c r="O21" s="11" t="s">
        <v>40</v>
      </c>
      <c r="P21" s="12"/>
      <c r="Q21" s="12"/>
      <c r="R21" s="12"/>
    </row>
    <row r="22" spans="1:18" s="25" customFormat="1" ht="16.5" customHeight="1">
      <c r="A22" s="26" t="s">
        <v>19</v>
      </c>
      <c r="B22" s="11" t="s">
        <v>40</v>
      </c>
      <c r="C22" s="11">
        <v>2965.8125999999997</v>
      </c>
      <c r="D22" s="11">
        <v>3092.4940000000006</v>
      </c>
      <c r="E22" s="11">
        <v>3123.7475999999997</v>
      </c>
      <c r="F22" s="11">
        <v>3245.7297</v>
      </c>
      <c r="G22" s="11">
        <v>3288.673</v>
      </c>
      <c r="H22" s="11">
        <v>3340.836</v>
      </c>
      <c r="I22" s="11">
        <v>3390.5620000000004</v>
      </c>
      <c r="J22" s="11">
        <v>3474.92</v>
      </c>
      <c r="K22" s="11">
        <v>3559.819</v>
      </c>
      <c r="L22" s="11">
        <v>3636.245</v>
      </c>
      <c r="M22" s="11">
        <v>3693.0639999999994</v>
      </c>
      <c r="N22" s="11">
        <v>3740.1279999999997</v>
      </c>
      <c r="O22" s="11" t="s">
        <v>40</v>
      </c>
      <c r="P22" s="13"/>
      <c r="Q22" s="9"/>
      <c r="R22" s="9"/>
    </row>
    <row r="23" spans="1:18" s="25" customFormat="1" ht="11.25">
      <c r="A23" s="7" t="s">
        <v>20</v>
      </c>
      <c r="B23" s="8" t="s">
        <v>40</v>
      </c>
      <c r="C23" s="8" t="s">
        <v>40</v>
      </c>
      <c r="D23" s="8" t="s">
        <v>40</v>
      </c>
      <c r="E23" s="8" t="s">
        <v>40</v>
      </c>
      <c r="F23" s="8" t="s">
        <v>40</v>
      </c>
      <c r="G23" s="8" t="s">
        <v>40</v>
      </c>
      <c r="H23" s="8" t="s">
        <v>40</v>
      </c>
      <c r="I23" s="8" t="s">
        <v>40</v>
      </c>
      <c r="J23" s="8" t="s">
        <v>40</v>
      </c>
      <c r="K23" s="8" t="s">
        <v>40</v>
      </c>
      <c r="L23" s="8" t="s">
        <v>40</v>
      </c>
      <c r="M23" s="8" t="s">
        <v>40</v>
      </c>
      <c r="N23" s="8" t="s">
        <v>40</v>
      </c>
      <c r="O23" s="8" t="s">
        <v>40</v>
      </c>
      <c r="P23" s="13"/>
      <c r="Q23" s="9"/>
      <c r="R23" s="9"/>
    </row>
    <row r="24" spans="1:18" s="25" customFormat="1" ht="11.25">
      <c r="A24" s="7" t="s">
        <v>21</v>
      </c>
      <c r="B24" s="8" t="s">
        <v>40</v>
      </c>
      <c r="C24" s="8" t="s">
        <v>40</v>
      </c>
      <c r="D24" s="8" t="s">
        <v>40</v>
      </c>
      <c r="E24" s="8">
        <v>71.165</v>
      </c>
      <c r="F24" s="8">
        <v>71.70400000000001</v>
      </c>
      <c r="G24" s="8">
        <v>74.268</v>
      </c>
      <c r="H24" s="8">
        <v>75.74</v>
      </c>
      <c r="I24" s="8">
        <v>75.525</v>
      </c>
      <c r="J24" s="8">
        <v>75.425</v>
      </c>
      <c r="K24" s="8">
        <v>77.955</v>
      </c>
      <c r="L24" s="8">
        <v>80.568</v>
      </c>
      <c r="M24" s="8">
        <v>81.321</v>
      </c>
      <c r="N24" s="8">
        <v>81.483</v>
      </c>
      <c r="O24" s="8" t="s">
        <v>40</v>
      </c>
      <c r="P24" s="13"/>
      <c r="Q24" s="9"/>
      <c r="R24" s="9"/>
    </row>
    <row r="25" spans="1:18" s="25" customFormat="1" ht="11.25">
      <c r="A25" s="7" t="s">
        <v>22</v>
      </c>
      <c r="B25" s="8" t="s">
        <v>40</v>
      </c>
      <c r="C25" s="8" t="s">
        <v>40</v>
      </c>
      <c r="D25" s="8" t="s">
        <v>40</v>
      </c>
      <c r="E25" s="8" t="s">
        <v>40</v>
      </c>
      <c r="F25" s="8" t="s">
        <v>40</v>
      </c>
      <c r="G25" s="8">
        <v>5.968999999999999</v>
      </c>
      <c r="H25" s="8" t="s">
        <v>40</v>
      </c>
      <c r="I25" s="8" t="s">
        <v>40</v>
      </c>
      <c r="J25" s="8" t="s">
        <v>40</v>
      </c>
      <c r="K25" s="8" t="s">
        <v>40</v>
      </c>
      <c r="L25" s="8" t="s">
        <v>40</v>
      </c>
      <c r="M25" s="8" t="s">
        <v>40</v>
      </c>
      <c r="N25" s="8" t="s">
        <v>40</v>
      </c>
      <c r="O25" s="8" t="s">
        <v>40</v>
      </c>
      <c r="P25" s="13"/>
      <c r="Q25" s="9"/>
      <c r="R25" s="9"/>
    </row>
    <row r="26" spans="1:18" s="25" customFormat="1" ht="11.25">
      <c r="A26" s="7" t="s">
        <v>23</v>
      </c>
      <c r="B26" s="8">
        <v>77.664</v>
      </c>
      <c r="C26" s="8">
        <v>74.568</v>
      </c>
      <c r="D26" s="8">
        <v>72.654</v>
      </c>
      <c r="E26" s="8">
        <v>68.632</v>
      </c>
      <c r="F26" s="8">
        <v>70.3</v>
      </c>
      <c r="G26" s="8">
        <v>70.846</v>
      </c>
      <c r="H26" s="8">
        <v>71.146</v>
      </c>
      <c r="I26" s="8">
        <v>71.801</v>
      </c>
      <c r="J26" s="8">
        <v>72.606</v>
      </c>
      <c r="K26" s="8">
        <v>73.89</v>
      </c>
      <c r="L26" s="8">
        <v>75.015</v>
      </c>
      <c r="M26" s="8">
        <v>75.209</v>
      </c>
      <c r="N26" s="8">
        <v>76.32</v>
      </c>
      <c r="O26" s="8" t="s">
        <v>40</v>
      </c>
      <c r="P26" s="13"/>
      <c r="Q26" s="9"/>
      <c r="R26" s="9"/>
    </row>
    <row r="27" spans="1:18" s="25" customFormat="1" ht="11.25">
      <c r="A27" s="7" t="s">
        <v>24</v>
      </c>
      <c r="B27" s="8" t="s">
        <v>40</v>
      </c>
      <c r="C27" s="8" t="s">
        <v>40</v>
      </c>
      <c r="D27" s="8" t="s">
        <v>40</v>
      </c>
      <c r="E27" s="8" t="s">
        <v>40</v>
      </c>
      <c r="F27" s="8" t="s">
        <v>40</v>
      </c>
      <c r="G27" s="8" t="s">
        <v>40</v>
      </c>
      <c r="H27" s="8" t="s">
        <v>40</v>
      </c>
      <c r="I27" s="8" t="s">
        <v>40</v>
      </c>
      <c r="J27" s="8" t="s">
        <v>40</v>
      </c>
      <c r="K27" s="8" t="s">
        <v>40</v>
      </c>
      <c r="L27" s="8" t="s">
        <v>40</v>
      </c>
      <c r="M27" s="8" t="s">
        <v>40</v>
      </c>
      <c r="N27" s="8">
        <v>9.255</v>
      </c>
      <c r="O27" s="8" t="s">
        <v>40</v>
      </c>
      <c r="P27" s="13"/>
      <c r="Q27" s="9"/>
      <c r="R27" s="9"/>
    </row>
    <row r="28" spans="1:18" s="25" customFormat="1" ht="11.25">
      <c r="A28" s="7" t="s">
        <v>25</v>
      </c>
      <c r="B28" s="8" t="s">
        <v>40</v>
      </c>
      <c r="C28" s="8" t="s">
        <v>40</v>
      </c>
      <c r="D28" s="8" t="s">
        <v>40</v>
      </c>
      <c r="E28" s="8" t="s">
        <v>40</v>
      </c>
      <c r="F28" s="8" t="s">
        <v>40</v>
      </c>
      <c r="G28" s="8">
        <v>15.054</v>
      </c>
      <c r="H28" s="8" t="s">
        <v>40</v>
      </c>
      <c r="I28" s="8" t="s">
        <v>40</v>
      </c>
      <c r="J28" s="8" t="s">
        <v>40</v>
      </c>
      <c r="K28" s="8" t="s">
        <v>40</v>
      </c>
      <c r="L28" s="8" t="s">
        <v>40</v>
      </c>
      <c r="M28" s="8" t="s">
        <v>40</v>
      </c>
      <c r="N28" s="8">
        <v>18.578</v>
      </c>
      <c r="O28" s="8" t="s">
        <v>40</v>
      </c>
      <c r="P28" s="13"/>
      <c r="Q28" s="9"/>
      <c r="R28" s="9"/>
    </row>
    <row r="29" spans="1:18" s="25" customFormat="1" ht="11.25">
      <c r="A29" s="7" t="s">
        <v>26</v>
      </c>
      <c r="B29" s="8" t="s">
        <v>40</v>
      </c>
      <c r="C29" s="8" t="s">
        <v>40</v>
      </c>
      <c r="D29" s="8" t="s">
        <v>40</v>
      </c>
      <c r="E29" s="8" t="s">
        <v>40</v>
      </c>
      <c r="F29" s="8" t="s">
        <v>40</v>
      </c>
      <c r="G29" s="8" t="s">
        <v>40</v>
      </c>
      <c r="H29" s="8" t="s">
        <v>40</v>
      </c>
      <c r="I29" s="8" t="s">
        <v>40</v>
      </c>
      <c r="J29" s="8" t="s">
        <v>40</v>
      </c>
      <c r="K29" s="8" t="s">
        <v>40</v>
      </c>
      <c r="L29" s="8" t="s">
        <v>40</v>
      </c>
      <c r="M29" s="8" t="s">
        <v>40</v>
      </c>
      <c r="N29" s="8" t="s">
        <v>40</v>
      </c>
      <c r="O29" s="8" t="s">
        <v>40</v>
      </c>
      <c r="P29" s="9"/>
      <c r="Q29" s="9"/>
      <c r="R29" s="9"/>
    </row>
    <row r="30" spans="1:18" s="25" customFormat="1" ht="11.25">
      <c r="A30" s="7" t="s">
        <v>27</v>
      </c>
      <c r="B30" s="8">
        <v>164.773</v>
      </c>
      <c r="C30" s="8" t="s">
        <v>40</v>
      </c>
      <c r="D30" s="8" t="s">
        <v>40</v>
      </c>
      <c r="E30" s="8" t="s">
        <v>40</v>
      </c>
      <c r="F30" s="8" t="s">
        <v>40</v>
      </c>
      <c r="G30" s="8">
        <v>171.359</v>
      </c>
      <c r="H30" s="8">
        <v>175.391</v>
      </c>
      <c r="I30" s="8">
        <v>185.05599999999998</v>
      </c>
      <c r="J30" s="8">
        <v>195.688</v>
      </c>
      <c r="K30" s="8">
        <v>197.768</v>
      </c>
      <c r="L30" s="8">
        <v>205.528</v>
      </c>
      <c r="M30" s="8">
        <v>211.166</v>
      </c>
      <c r="N30" s="8">
        <v>217.4446</v>
      </c>
      <c r="O30" s="8" t="s">
        <v>40</v>
      </c>
      <c r="P30" s="9"/>
      <c r="Q30" s="9"/>
      <c r="R30" s="9"/>
    </row>
    <row r="31" spans="1:18" s="25" customFormat="1" ht="11.25">
      <c r="A31" s="7" t="s">
        <v>28</v>
      </c>
      <c r="B31" s="8">
        <v>15.721</v>
      </c>
      <c r="C31" s="8">
        <v>12.858</v>
      </c>
      <c r="D31" s="8">
        <v>11.118</v>
      </c>
      <c r="E31" s="8">
        <v>12.564</v>
      </c>
      <c r="F31" s="8">
        <v>13.646999999999998</v>
      </c>
      <c r="G31" s="8">
        <v>14.282</v>
      </c>
      <c r="H31" s="8">
        <v>15.435</v>
      </c>
      <c r="I31" s="8">
        <v>14.863</v>
      </c>
      <c r="J31" s="8">
        <v>13.578</v>
      </c>
      <c r="K31" s="8">
        <v>13.081</v>
      </c>
      <c r="L31" s="8">
        <v>13.087</v>
      </c>
      <c r="M31" s="8">
        <v>12.8</v>
      </c>
      <c r="N31" s="8">
        <v>12.095</v>
      </c>
      <c r="O31" s="8" t="s">
        <v>40</v>
      </c>
      <c r="P31" s="9"/>
      <c r="Q31" s="9"/>
      <c r="R31" s="9"/>
    </row>
    <row r="32" spans="1:18" s="25" customFormat="1" ht="11.25">
      <c r="A32" s="7" t="s">
        <v>29</v>
      </c>
      <c r="B32" s="8" t="s">
        <v>40</v>
      </c>
      <c r="C32" s="8" t="s">
        <v>40</v>
      </c>
      <c r="D32" s="8" t="s">
        <v>40</v>
      </c>
      <c r="E32" s="8">
        <v>33.568</v>
      </c>
      <c r="F32" s="8">
        <v>32.415</v>
      </c>
      <c r="G32" s="8">
        <v>33.368</v>
      </c>
      <c r="H32" s="8">
        <v>32.842</v>
      </c>
      <c r="I32" s="8">
        <v>31.594</v>
      </c>
      <c r="J32" s="8">
        <v>31.234</v>
      </c>
      <c r="K32" s="8">
        <v>32.342</v>
      </c>
      <c r="L32" s="8">
        <v>35.233999999999995</v>
      </c>
      <c r="M32" s="8">
        <v>35.114000000000004</v>
      </c>
      <c r="N32" s="8">
        <v>35.896</v>
      </c>
      <c r="O32" s="8" t="s">
        <v>40</v>
      </c>
      <c r="P32" s="9"/>
      <c r="Q32" s="9"/>
      <c r="R32" s="9"/>
    </row>
    <row r="33" spans="1:15" s="14" customFormat="1" ht="12.75">
      <c r="A33" s="26" t="s">
        <v>30</v>
      </c>
      <c r="B33" s="11" t="s">
        <v>40</v>
      </c>
      <c r="C33" s="11" t="s">
        <v>40</v>
      </c>
      <c r="D33" s="11" t="s">
        <v>40</v>
      </c>
      <c r="E33" s="11" t="s">
        <v>40</v>
      </c>
      <c r="F33" s="11" t="s">
        <v>40</v>
      </c>
      <c r="G33" s="11" t="s">
        <v>40</v>
      </c>
      <c r="H33" s="11" t="s">
        <v>40</v>
      </c>
      <c r="I33" s="11" t="s">
        <v>40</v>
      </c>
      <c r="J33" s="11" t="s">
        <v>40</v>
      </c>
      <c r="K33" s="11" t="s">
        <v>40</v>
      </c>
      <c r="L33" s="11" t="s">
        <v>40</v>
      </c>
      <c r="M33" s="11" t="s">
        <v>40</v>
      </c>
      <c r="N33" s="11" t="s">
        <v>40</v>
      </c>
      <c r="O33" s="11" t="s">
        <v>40</v>
      </c>
    </row>
    <row r="34" spans="1:18" s="25" customFormat="1" ht="12.75">
      <c r="A34" s="44" t="s">
        <v>91</v>
      </c>
      <c r="B34" s="49" t="s">
        <v>40</v>
      </c>
      <c r="C34" s="49" t="s">
        <v>40</v>
      </c>
      <c r="D34" s="49" t="s">
        <v>40</v>
      </c>
      <c r="E34" s="49" t="s">
        <v>40</v>
      </c>
      <c r="F34" s="49" t="s">
        <v>40</v>
      </c>
      <c r="G34" s="50">
        <f aca="true" t="shared" si="0" ref="G34:N34">G19+G24+G26+G30+G31+G32</f>
        <v>4569.247</v>
      </c>
      <c r="H34" s="50">
        <f t="shared" si="0"/>
        <v>4644.388999999999</v>
      </c>
      <c r="I34" s="50">
        <f t="shared" si="0"/>
        <v>4714.458</v>
      </c>
      <c r="J34" s="50">
        <f t="shared" si="0"/>
        <v>4822.889000000001</v>
      </c>
      <c r="K34" s="50">
        <f t="shared" si="0"/>
        <v>4926.614</v>
      </c>
      <c r="L34" s="50">
        <f t="shared" si="0"/>
        <v>5026.218000000001</v>
      </c>
      <c r="M34" s="50">
        <f t="shared" si="0"/>
        <v>5104.681999999999</v>
      </c>
      <c r="N34" s="50">
        <f t="shared" si="0"/>
        <v>5181.6336</v>
      </c>
      <c r="O34" s="49" t="s">
        <v>40</v>
      </c>
      <c r="P34" s="9"/>
      <c r="Q34" s="9"/>
      <c r="R34" s="9"/>
    </row>
    <row r="35" spans="1:18" s="25" customFormat="1" ht="11.25">
      <c r="A35" s="7" t="s">
        <v>32</v>
      </c>
      <c r="B35" s="8">
        <v>2.955</v>
      </c>
      <c r="C35" s="8" t="s">
        <v>40</v>
      </c>
      <c r="D35" s="8" t="s">
        <v>40</v>
      </c>
      <c r="E35" s="8" t="s">
        <v>40</v>
      </c>
      <c r="F35" s="8" t="s">
        <v>40</v>
      </c>
      <c r="G35" s="8">
        <v>3.415</v>
      </c>
      <c r="H35" s="8">
        <v>3.576</v>
      </c>
      <c r="I35" s="8">
        <v>3.7929999999999997</v>
      </c>
      <c r="J35" s="8">
        <v>4.019</v>
      </c>
      <c r="K35" s="8">
        <v>4.18</v>
      </c>
      <c r="L35" s="8">
        <v>4.25</v>
      </c>
      <c r="M35" s="8">
        <v>4.282</v>
      </c>
      <c r="N35" s="8">
        <v>4.33</v>
      </c>
      <c r="O35" s="8" t="s">
        <v>40</v>
      </c>
      <c r="P35" s="9"/>
      <c r="Q35" s="9"/>
      <c r="R35" s="9"/>
    </row>
    <row r="36" spans="1:18" s="25" customFormat="1" ht="11.25">
      <c r="A36" s="7" t="s">
        <v>33</v>
      </c>
      <c r="B36" s="8">
        <v>48.367000000000004</v>
      </c>
      <c r="C36" s="8">
        <v>47.847</v>
      </c>
      <c r="D36" s="8">
        <v>47.788000000000004</v>
      </c>
      <c r="E36" s="8">
        <v>48.346</v>
      </c>
      <c r="F36" s="8">
        <v>49.893</v>
      </c>
      <c r="G36" s="8">
        <v>49.711</v>
      </c>
      <c r="H36" s="8">
        <v>51.717999999999996</v>
      </c>
      <c r="I36" s="8">
        <v>51.64</v>
      </c>
      <c r="J36" s="8">
        <v>52.594</v>
      </c>
      <c r="K36" s="8">
        <v>53.207</v>
      </c>
      <c r="L36" s="8">
        <v>53.83</v>
      </c>
      <c r="M36" s="8">
        <v>54.794</v>
      </c>
      <c r="N36" s="8">
        <v>55.863</v>
      </c>
      <c r="O36" s="8" t="s">
        <v>40</v>
      </c>
      <c r="P36" s="9"/>
      <c r="Q36" s="9"/>
      <c r="R36" s="9"/>
    </row>
    <row r="37" spans="1:18" s="25" customFormat="1" ht="11.25">
      <c r="A37" s="7" t="s">
        <v>34</v>
      </c>
      <c r="B37" s="8">
        <v>38.297</v>
      </c>
      <c r="C37" s="8">
        <v>27.201999999999998</v>
      </c>
      <c r="D37" s="8">
        <v>25.357000000000003</v>
      </c>
      <c r="E37" s="8">
        <v>22.94</v>
      </c>
      <c r="F37" s="8">
        <v>20.743000000000002</v>
      </c>
      <c r="G37" s="8" t="s">
        <v>40</v>
      </c>
      <c r="H37" s="8" t="s">
        <v>40</v>
      </c>
      <c r="I37" s="8" t="s">
        <v>40</v>
      </c>
      <c r="J37" s="8" t="s">
        <v>40</v>
      </c>
      <c r="K37" s="8" t="s">
        <v>40</v>
      </c>
      <c r="L37" s="8" t="s">
        <v>40</v>
      </c>
      <c r="M37" s="8" t="s">
        <v>40</v>
      </c>
      <c r="N37" s="8" t="s">
        <v>40</v>
      </c>
      <c r="O37" s="8" t="s">
        <v>40</v>
      </c>
      <c r="P37" s="9"/>
      <c r="Q37" s="9"/>
      <c r="R37" s="9"/>
    </row>
    <row r="38" spans="1:18" s="25" customFormat="1" ht="11.25">
      <c r="A38" s="7" t="s">
        <v>35</v>
      </c>
      <c r="B38" s="8" t="s">
        <v>40</v>
      </c>
      <c r="C38" s="8" t="s">
        <v>40</v>
      </c>
      <c r="D38" s="8" t="s">
        <v>40</v>
      </c>
      <c r="E38" s="8" t="s">
        <v>40</v>
      </c>
      <c r="F38" s="8" t="s">
        <v>40</v>
      </c>
      <c r="G38" s="8" t="s">
        <v>40</v>
      </c>
      <c r="H38" s="8" t="s">
        <v>40</v>
      </c>
      <c r="I38" s="8" t="s">
        <v>40</v>
      </c>
      <c r="J38" s="8" t="s">
        <v>40</v>
      </c>
      <c r="K38" s="8" t="s">
        <v>40</v>
      </c>
      <c r="L38" s="8" t="s">
        <v>40</v>
      </c>
      <c r="M38" s="8" t="s">
        <v>40</v>
      </c>
      <c r="N38" s="8" t="s">
        <v>40</v>
      </c>
      <c r="O38" s="8" t="s">
        <v>40</v>
      </c>
      <c r="P38" s="9"/>
      <c r="Q38" s="9"/>
      <c r="R38" s="9"/>
    </row>
    <row r="39" spans="1:18" s="27" customFormat="1" ht="15.75" customHeight="1">
      <c r="A39" s="7" t="s">
        <v>36</v>
      </c>
      <c r="B39" s="8">
        <v>124.973</v>
      </c>
      <c r="C39" s="8">
        <v>121.584</v>
      </c>
      <c r="D39" s="8">
        <v>131.506</v>
      </c>
      <c r="E39" s="8">
        <v>135.909</v>
      </c>
      <c r="F39" s="8">
        <v>131.24099999999999</v>
      </c>
      <c r="G39" s="8">
        <v>144.123</v>
      </c>
      <c r="H39" s="8">
        <v>154.373</v>
      </c>
      <c r="I39" s="8" t="s">
        <v>40</v>
      </c>
      <c r="J39" s="8" t="s">
        <v>40</v>
      </c>
      <c r="K39" s="8">
        <v>174.337</v>
      </c>
      <c r="L39" s="8" t="s">
        <v>40</v>
      </c>
      <c r="M39" s="8" t="s">
        <v>40</v>
      </c>
      <c r="N39" s="8" t="s">
        <v>40</v>
      </c>
      <c r="O39" s="8" t="s">
        <v>40</v>
      </c>
      <c r="P39" s="12"/>
      <c r="Q39" s="12"/>
      <c r="R39" s="12"/>
    </row>
    <row r="40" spans="1:18" s="27" customFormat="1" ht="15" customHeight="1">
      <c r="A40" s="5" t="s">
        <v>37</v>
      </c>
      <c r="B40" s="8" t="s">
        <v>40</v>
      </c>
      <c r="C40" s="8" t="s">
        <v>40</v>
      </c>
      <c r="D40" s="8" t="s">
        <v>40</v>
      </c>
      <c r="E40" s="8" t="s">
        <v>40</v>
      </c>
      <c r="F40" s="8" t="s">
        <v>40</v>
      </c>
      <c r="G40" s="8" t="s">
        <v>40</v>
      </c>
      <c r="H40" s="8" t="s">
        <v>40</v>
      </c>
      <c r="I40" s="8" t="s">
        <v>40</v>
      </c>
      <c r="J40" s="8" t="s">
        <v>40</v>
      </c>
      <c r="K40" s="8" t="s">
        <v>40</v>
      </c>
      <c r="L40" s="8" t="s">
        <v>40</v>
      </c>
      <c r="M40" s="8" t="s">
        <v>40</v>
      </c>
      <c r="N40" s="8" t="s">
        <v>40</v>
      </c>
      <c r="O40" s="8" t="s">
        <v>40</v>
      </c>
      <c r="P40" s="12"/>
      <c r="Q40" s="12"/>
      <c r="R40" s="12"/>
    </row>
    <row r="41" spans="1:18" s="27" customFormat="1" ht="15.75" customHeight="1">
      <c r="A41" s="7" t="s">
        <v>38</v>
      </c>
      <c r="B41" s="8">
        <v>5497.31706695424</v>
      </c>
      <c r="C41" s="8">
        <v>5556.96083619072</v>
      </c>
      <c r="D41" s="8">
        <v>5706.73252043136</v>
      </c>
      <c r="E41" s="8">
        <v>5808.6382746585605</v>
      </c>
      <c r="F41" s="8">
        <v>5904.69897194496</v>
      </c>
      <c r="G41" s="8">
        <v>5943.489247872</v>
      </c>
      <c r="H41" s="8">
        <v>6096.336694272</v>
      </c>
      <c r="I41" s="8">
        <v>6276.752203392</v>
      </c>
      <c r="J41" s="8">
        <v>6448.855450752001</v>
      </c>
      <c r="K41" s="8">
        <v>6605.105050368</v>
      </c>
      <c r="L41" s="8">
        <v>6740.1452196479995</v>
      </c>
      <c r="M41" s="8">
        <v>6806.644844992</v>
      </c>
      <c r="N41" s="8" t="s">
        <v>40</v>
      </c>
      <c r="O41" s="8" t="s">
        <v>40</v>
      </c>
      <c r="P41" s="12"/>
      <c r="Q41" s="12"/>
      <c r="R41" s="12"/>
    </row>
    <row r="42" spans="1:18" s="27" customFormat="1" ht="15.75" customHeight="1">
      <c r="A42" s="7" t="s">
        <v>39</v>
      </c>
      <c r="B42" s="8">
        <v>1073.478</v>
      </c>
      <c r="C42" s="8" t="s">
        <v>40</v>
      </c>
      <c r="D42" s="8" t="s">
        <v>40</v>
      </c>
      <c r="E42" s="8" t="s">
        <v>40</v>
      </c>
      <c r="F42" s="8">
        <v>1136.498</v>
      </c>
      <c r="G42" s="8">
        <v>1148.696</v>
      </c>
      <c r="H42" s="8">
        <v>1181.2240000000002</v>
      </c>
      <c r="I42" s="8">
        <v>1192.265</v>
      </c>
      <c r="J42" s="8">
        <v>1203.163</v>
      </c>
      <c r="K42" s="8">
        <v>1207.2240000000002</v>
      </c>
      <c r="L42" s="8">
        <v>1212.895</v>
      </c>
      <c r="M42" s="8">
        <v>1224.3</v>
      </c>
      <c r="N42" s="8">
        <v>1221.25</v>
      </c>
      <c r="O42" s="8" t="s">
        <v>40</v>
      </c>
      <c r="P42" s="12"/>
      <c r="Q42" s="12"/>
      <c r="R42" s="12"/>
    </row>
    <row r="43" spans="2:18" s="25" customFormat="1" ht="11.25">
      <c r="B43" s="9"/>
      <c r="C43" s="9"/>
      <c r="D43" s="9"/>
      <c r="E43" s="9"/>
      <c r="F43" s="9"/>
      <c r="G43" s="9"/>
      <c r="H43" s="9"/>
      <c r="I43" s="9"/>
      <c r="J43" s="9"/>
      <c r="K43" s="9"/>
      <c r="L43" s="9"/>
      <c r="M43" s="9"/>
      <c r="N43" s="9"/>
      <c r="O43" s="9"/>
      <c r="P43" s="9"/>
      <c r="Q43" s="9"/>
      <c r="R43" s="9"/>
    </row>
    <row r="44" spans="2:18" ht="12.75">
      <c r="B44" s="16"/>
      <c r="C44" s="16"/>
      <c r="D44" s="16"/>
      <c r="E44" s="16"/>
      <c r="F44" s="16"/>
      <c r="G44" s="16"/>
      <c r="H44" s="16"/>
      <c r="I44" s="16"/>
      <c r="J44" s="16"/>
      <c r="K44" s="16"/>
      <c r="L44" s="16"/>
      <c r="M44" s="16"/>
      <c r="N44" s="8"/>
      <c r="O44" s="17"/>
      <c r="P44" s="17"/>
      <c r="Q44" s="17"/>
      <c r="R44" s="17"/>
    </row>
    <row r="45" spans="1:18" s="2" customFormat="1" ht="12.75">
      <c r="A45" s="44"/>
      <c r="B45" s="45">
        <f aca="true" t="shared" si="1" ref="B45:O45">B3</f>
        <v>1990</v>
      </c>
      <c r="C45" s="45">
        <f t="shared" si="1"/>
        <v>1991</v>
      </c>
      <c r="D45" s="45">
        <f t="shared" si="1"/>
        <v>1992</v>
      </c>
      <c r="E45" s="45">
        <f t="shared" si="1"/>
        <v>1993</v>
      </c>
      <c r="F45" s="45">
        <f t="shared" si="1"/>
        <v>1994</v>
      </c>
      <c r="G45" s="45">
        <f t="shared" si="1"/>
        <v>1995</v>
      </c>
      <c r="H45" s="45">
        <f t="shared" si="1"/>
        <v>1996</v>
      </c>
      <c r="I45" s="45">
        <f t="shared" si="1"/>
        <v>1997</v>
      </c>
      <c r="J45" s="45">
        <f t="shared" si="1"/>
        <v>1998</v>
      </c>
      <c r="K45" s="45">
        <f t="shared" si="1"/>
        <v>1999</v>
      </c>
      <c r="L45" s="45">
        <f t="shared" si="1"/>
        <v>2000</v>
      </c>
      <c r="M45" s="45">
        <f t="shared" si="1"/>
        <v>2001</v>
      </c>
      <c r="N45" s="45">
        <f t="shared" si="1"/>
        <v>2002</v>
      </c>
      <c r="O45" s="45">
        <f t="shared" si="1"/>
        <v>2003</v>
      </c>
      <c r="P45" s="17"/>
      <c r="Q45" s="17"/>
      <c r="R45" s="17"/>
    </row>
    <row r="46" spans="1:18" s="2" customFormat="1" ht="12.75">
      <c r="A46" s="44" t="s">
        <v>91</v>
      </c>
      <c r="B46" s="48" t="str">
        <f>B34</f>
        <v>:</v>
      </c>
      <c r="C46" s="48" t="str">
        <f>C34</f>
        <v>:</v>
      </c>
      <c r="D46" s="48" t="str">
        <f>D34</f>
        <v>:</v>
      </c>
      <c r="E46" s="48" t="str">
        <f>E34</f>
        <v>:</v>
      </c>
      <c r="F46" s="48" t="str">
        <f>F34</f>
        <v>:</v>
      </c>
      <c r="G46" s="48">
        <f>G34+'DG TREN air EU15'!E53</f>
        <v>4770.749907937</v>
      </c>
      <c r="H46" s="48">
        <f>H34+'DG TREN air EU15'!F53</f>
        <v>4856.107991196749</v>
      </c>
      <c r="I46" s="48">
        <f>I34+'DG TREN air EU15'!G53</f>
        <v>4936.3930744565</v>
      </c>
      <c r="J46" s="48">
        <f>J34+'DG TREN air EU15'!H53</f>
        <v>5063.680095689501</v>
      </c>
      <c r="K46" s="48">
        <f>K34+'DG TREN air EU15'!I53</f>
        <v>5187.914</v>
      </c>
      <c r="L46" s="48">
        <f>L34+'DG TREN air EU15'!J53</f>
        <v>5309.828</v>
      </c>
      <c r="M46" s="48">
        <f>M34+'DG TREN air EU15'!K53</f>
        <v>5390.941999999999</v>
      </c>
      <c r="N46" s="48">
        <f>N34+'DG TREN air EU15'!L53</f>
        <v>5461.5236</v>
      </c>
      <c r="O46" s="48" t="e">
        <f>O34+'DG TREN air EU15'!M53</f>
        <v>#VALUE!</v>
      </c>
      <c r="P46" s="17"/>
      <c r="Q46" s="17"/>
      <c r="R46" s="17"/>
    </row>
    <row r="47" spans="1:18" s="2" customFormat="1" ht="12.75">
      <c r="A47" s="44" t="s">
        <v>101</v>
      </c>
      <c r="B47" s="46"/>
      <c r="C47" s="45"/>
      <c r="D47" s="45"/>
      <c r="E47" s="45"/>
      <c r="F47" s="45"/>
      <c r="G47" s="45">
        <f aca="true" t="shared" si="2" ref="G47:O47">G46/$G$46*100</f>
        <v>100</v>
      </c>
      <c r="H47" s="45">
        <f t="shared" si="2"/>
        <v>101.78919635082401</v>
      </c>
      <c r="I47" s="45">
        <f t="shared" si="2"/>
        <v>103.47205721775359</v>
      </c>
      <c r="J47" s="45">
        <f t="shared" si="2"/>
        <v>106.14012877231647</v>
      </c>
      <c r="K47" s="45">
        <f t="shared" si="2"/>
        <v>108.74420374392236</v>
      </c>
      <c r="L47" s="45">
        <f t="shared" si="2"/>
        <v>111.29965104995647</v>
      </c>
      <c r="M47" s="45">
        <f t="shared" si="2"/>
        <v>112.9998868947458</v>
      </c>
      <c r="N47" s="45">
        <f t="shared" si="2"/>
        <v>114.47935241614266</v>
      </c>
      <c r="O47" s="45" t="e">
        <f t="shared" si="2"/>
        <v>#VALUE!</v>
      </c>
      <c r="P47" s="17"/>
      <c r="Q47" s="17"/>
      <c r="R47" s="17"/>
    </row>
    <row r="48" spans="2:18" ht="12.75">
      <c r="B48" s="16"/>
      <c r="C48" s="16"/>
      <c r="D48" s="16"/>
      <c r="E48" s="16"/>
      <c r="F48" s="16"/>
      <c r="G48" s="16"/>
      <c r="H48" s="16"/>
      <c r="I48" s="16"/>
      <c r="J48" s="16"/>
      <c r="K48" s="16"/>
      <c r="L48" s="16"/>
      <c r="M48" s="16"/>
      <c r="N48" s="17"/>
      <c r="O48" s="17"/>
      <c r="P48" s="17"/>
      <c r="Q48" s="17"/>
      <c r="R48" s="17"/>
    </row>
    <row r="49" spans="2:18" ht="12.75">
      <c r="B49" s="16"/>
      <c r="C49" s="16"/>
      <c r="D49" s="16"/>
      <c r="E49" s="16"/>
      <c r="F49" s="16"/>
      <c r="G49" s="16"/>
      <c r="H49" s="16"/>
      <c r="I49" s="16"/>
      <c r="J49" s="16"/>
      <c r="K49" s="16"/>
      <c r="L49" s="16"/>
      <c r="M49" s="16"/>
      <c r="N49" s="17"/>
      <c r="O49" s="17"/>
      <c r="P49" s="17"/>
      <c r="Q49" s="17"/>
      <c r="R49" s="17"/>
    </row>
    <row r="50" spans="1:18" s="2" customFormat="1" ht="12.75">
      <c r="A50" s="51" t="s">
        <v>102</v>
      </c>
      <c r="B50" s="16"/>
      <c r="C50" s="16"/>
      <c r="D50" s="16"/>
      <c r="E50" s="16"/>
      <c r="F50" s="16"/>
      <c r="G50" s="52">
        <f>G46/gdp!G60</f>
        <v>0.000700815825279821</v>
      </c>
      <c r="H50" s="52">
        <f>H46/gdp!H60</f>
        <v>0.000701174797039859</v>
      </c>
      <c r="I50" s="52">
        <f>I46/gdp!I60</f>
        <v>0.000695008733020913</v>
      </c>
      <c r="J50" s="52">
        <f>J46/gdp!J60</f>
        <v>0.0006926301988267659</v>
      </c>
      <c r="K50" s="52">
        <f>K46/gdp!K60</f>
        <v>0.0006895772446583263</v>
      </c>
      <c r="L50" s="52">
        <f>L46/gdp!L60</f>
        <v>0.0006814001180464492</v>
      </c>
      <c r="M50" s="52">
        <f>M46/gdp!M60</f>
        <v>0.0006802990248614298</v>
      </c>
      <c r="N50" s="52">
        <f>N46/gdp!N60</f>
        <v>0.0006819989201449461</v>
      </c>
      <c r="O50" s="52" t="e">
        <f>O46/gdp!O60</f>
        <v>#VALUE!</v>
      </c>
      <c r="P50" s="17"/>
      <c r="Q50" s="17"/>
      <c r="R50" s="17"/>
    </row>
    <row r="51" spans="1:18" s="2" customFormat="1" ht="12.75">
      <c r="A51" s="44" t="s">
        <v>101</v>
      </c>
      <c r="B51" s="16"/>
      <c r="C51" s="16"/>
      <c r="D51" s="16"/>
      <c r="E51" s="16"/>
      <c r="F51" s="16"/>
      <c r="G51" s="53">
        <f aca="true" t="shared" si="3" ref="G51:O51">G50/$G$50*100</f>
        <v>100</v>
      </c>
      <c r="H51" s="53">
        <f t="shared" si="3"/>
        <v>100.0512219825936</v>
      </c>
      <c r="I51" s="53">
        <f t="shared" si="3"/>
        <v>99.17138111762968</v>
      </c>
      <c r="J51" s="53">
        <f t="shared" si="3"/>
        <v>98.83198607140659</v>
      </c>
      <c r="K51" s="53">
        <f t="shared" si="3"/>
        <v>98.39635747137882</v>
      </c>
      <c r="L51" s="53">
        <f t="shared" si="3"/>
        <v>97.2295563922776</v>
      </c>
      <c r="M51" s="53">
        <f t="shared" si="3"/>
        <v>97.07244047889483</v>
      </c>
      <c r="N51" s="53">
        <f t="shared" si="3"/>
        <v>97.31499996773594</v>
      </c>
      <c r="O51" s="53" t="e">
        <f t="shared" si="3"/>
        <v>#VALUE!</v>
      </c>
      <c r="P51" s="17"/>
      <c r="Q51" s="17"/>
      <c r="R51" s="17"/>
    </row>
    <row r="52" spans="1:18" ht="12.75">
      <c r="A52" s="44" t="s">
        <v>161</v>
      </c>
      <c r="B52" s="16"/>
      <c r="C52" s="16"/>
      <c r="D52" s="16"/>
      <c r="E52" s="16"/>
      <c r="F52" s="16"/>
      <c r="G52" s="53">
        <v>100</v>
      </c>
      <c r="H52" s="53">
        <f>((H46/gdp!H60)/(G46/gdp!G60))*100</f>
        <v>100.0512219825936</v>
      </c>
      <c r="I52" s="53">
        <f>((I46/gdp!I60)/(H46/gdp!H60))*100</f>
        <v>99.12060957624587</v>
      </c>
      <c r="J52" s="53">
        <f>((J46/gdp!J60)/(I46/gdp!I60))*100</f>
        <v>99.65776916445228</v>
      </c>
      <c r="K52" s="53">
        <f>((K46/gdp!K60)/(J46/gdp!J60))*100</f>
        <v>99.5592230639653</v>
      </c>
      <c r="L52" s="53">
        <f>((L46/gdp!L60)/(K46/gdp!K60))*100</f>
        <v>98.81418264955528</v>
      </c>
      <c r="M52" s="53">
        <f>((M46/gdp!M60)/(L46/gdp!L60))*100</f>
        <v>99.83840725062153</v>
      </c>
      <c r="N52" s="53">
        <f>((N46/gdp!N60)/(M46/gdp!M60))*100</f>
        <v>100.2498747199972</v>
      </c>
      <c r="O52" s="53"/>
      <c r="P52" s="17"/>
      <c r="Q52" s="17"/>
      <c r="R52" s="17"/>
    </row>
    <row r="53" spans="2:18" ht="12.75">
      <c r="B53" s="16"/>
      <c r="C53" s="16"/>
      <c r="D53" s="16"/>
      <c r="E53" s="16"/>
      <c r="F53" s="16" t="s">
        <v>162</v>
      </c>
      <c r="G53" s="53">
        <v>100</v>
      </c>
      <c r="H53" s="31">
        <f aca="true" t="shared" si="4" ref="H53:N53">H51/G51*100</f>
        <v>100.0512219825936</v>
      </c>
      <c r="I53" s="31">
        <f t="shared" si="4"/>
        <v>99.12060957624587</v>
      </c>
      <c r="J53" s="31">
        <f t="shared" si="4"/>
        <v>99.65776916445228</v>
      </c>
      <c r="K53" s="31">
        <f t="shared" si="4"/>
        <v>99.55922306396532</v>
      </c>
      <c r="L53" s="31">
        <f t="shared" si="4"/>
        <v>98.81418264955528</v>
      </c>
      <c r="M53" s="31">
        <f t="shared" si="4"/>
        <v>99.83840725062153</v>
      </c>
      <c r="N53" s="31">
        <f t="shared" si="4"/>
        <v>100.24987471999722</v>
      </c>
      <c r="O53" s="17"/>
      <c r="P53" s="17"/>
      <c r="Q53" s="17"/>
      <c r="R53" s="17"/>
    </row>
    <row r="54" spans="2:18" ht="12.75">
      <c r="B54" s="16"/>
      <c r="C54" s="16"/>
      <c r="D54" s="16"/>
      <c r="E54" s="16"/>
      <c r="F54" s="16"/>
      <c r="G54" s="16"/>
      <c r="H54" s="431"/>
      <c r="I54" s="431"/>
      <c r="J54" s="431"/>
      <c r="K54" s="431"/>
      <c r="L54" s="431"/>
      <c r="M54" s="431"/>
      <c r="N54" s="431"/>
      <c r="O54" s="17"/>
      <c r="P54" s="17"/>
      <c r="Q54" s="17"/>
      <c r="R54" s="17"/>
    </row>
    <row r="55" spans="2:18" ht="12.75">
      <c r="B55" s="16"/>
      <c r="C55" s="16"/>
      <c r="D55" s="16"/>
      <c r="E55" s="16"/>
      <c r="F55" s="16"/>
      <c r="G55" s="16"/>
      <c r="H55" s="431"/>
      <c r="I55" s="431"/>
      <c r="J55" s="431"/>
      <c r="K55" s="431"/>
      <c r="L55" s="431"/>
      <c r="M55" s="431"/>
      <c r="N55" s="431"/>
      <c r="O55" s="17"/>
      <c r="P55" s="17"/>
      <c r="Q55" s="17"/>
      <c r="R55" s="17"/>
    </row>
    <row r="56" spans="2:18" ht="12.75">
      <c r="B56" s="16"/>
      <c r="C56" s="16"/>
      <c r="D56" s="16"/>
      <c r="E56" s="16"/>
      <c r="F56" s="16"/>
      <c r="G56" s="16"/>
      <c r="H56" s="16"/>
      <c r="I56" s="16"/>
      <c r="J56" s="16"/>
      <c r="K56" s="16"/>
      <c r="L56" s="16"/>
      <c r="M56" s="16"/>
      <c r="N56" s="17"/>
      <c r="O56" s="17"/>
      <c r="P56" s="17"/>
      <c r="Q56" s="17"/>
      <c r="R56" s="17"/>
    </row>
    <row r="57" spans="2:18" ht="12.75">
      <c r="B57" s="16"/>
      <c r="C57" s="16"/>
      <c r="D57" s="16"/>
      <c r="E57" s="16"/>
      <c r="F57" s="16"/>
      <c r="G57" s="16"/>
      <c r="H57" s="16"/>
      <c r="I57" s="16"/>
      <c r="J57" s="16"/>
      <c r="K57" s="16"/>
      <c r="L57" s="16"/>
      <c r="M57" s="16"/>
      <c r="N57" s="17"/>
      <c r="O57" s="17"/>
      <c r="P57" s="17"/>
      <c r="Q57" s="17"/>
      <c r="R57" s="17"/>
    </row>
    <row r="58" spans="2:18" ht="12.75">
      <c r="B58" s="16"/>
      <c r="C58" s="16"/>
      <c r="D58" s="16"/>
      <c r="E58" s="16"/>
      <c r="F58" s="16"/>
      <c r="G58" s="16"/>
      <c r="H58" s="16"/>
      <c r="I58" s="16"/>
      <c r="J58" s="16"/>
      <c r="K58" s="16"/>
      <c r="L58" s="16"/>
      <c r="M58" s="16"/>
      <c r="N58" s="17"/>
      <c r="O58" s="17"/>
      <c r="P58" s="17"/>
      <c r="Q58" s="17"/>
      <c r="R58" s="17"/>
    </row>
    <row r="59" spans="2:18" ht="12.75">
      <c r="B59" s="16"/>
      <c r="C59" s="16"/>
      <c r="D59" s="16"/>
      <c r="E59" s="16"/>
      <c r="F59" s="16"/>
      <c r="G59" s="16"/>
      <c r="H59" s="16"/>
      <c r="I59" s="16"/>
      <c r="J59" s="16"/>
      <c r="K59" s="16"/>
      <c r="L59" s="16"/>
      <c r="M59" s="16"/>
      <c r="N59" s="17"/>
      <c r="O59" s="17"/>
      <c r="P59" s="17"/>
      <c r="Q59" s="17"/>
      <c r="R59" s="17"/>
    </row>
    <row r="60" spans="2:18" ht="12.75">
      <c r="B60" s="16"/>
      <c r="C60" s="16"/>
      <c r="D60" s="16"/>
      <c r="E60" s="16"/>
      <c r="F60" s="16"/>
      <c r="G60" s="16"/>
      <c r="H60" s="16"/>
      <c r="I60" s="16"/>
      <c r="J60" s="16"/>
      <c r="K60" s="16"/>
      <c r="L60" s="16"/>
      <c r="M60" s="16"/>
      <c r="N60" s="17"/>
      <c r="O60" s="17"/>
      <c r="P60" s="17"/>
      <c r="Q60" s="17"/>
      <c r="R60" s="17"/>
    </row>
    <row r="61" spans="2:18" ht="12.75">
      <c r="B61" s="16"/>
      <c r="C61" s="16"/>
      <c r="D61" s="16"/>
      <c r="E61" s="16"/>
      <c r="F61" s="16"/>
      <c r="G61" s="16"/>
      <c r="H61" s="16"/>
      <c r="I61" s="16"/>
      <c r="J61" s="16"/>
      <c r="K61" s="16"/>
      <c r="L61" s="16"/>
      <c r="M61" s="16"/>
      <c r="N61" s="17"/>
      <c r="O61" s="17"/>
      <c r="P61" s="17"/>
      <c r="Q61" s="17"/>
      <c r="R61" s="17"/>
    </row>
    <row r="62" spans="2:13" ht="12.75">
      <c r="B62" s="28"/>
      <c r="C62" s="28"/>
      <c r="D62" s="28"/>
      <c r="E62" s="28"/>
      <c r="F62" s="28"/>
      <c r="G62" s="28"/>
      <c r="H62" s="28"/>
      <c r="I62" s="28"/>
      <c r="J62" s="28"/>
      <c r="K62" s="28"/>
      <c r="L62" s="28"/>
      <c r="M62" s="28"/>
    </row>
    <row r="63" spans="2:13" ht="12.75">
      <c r="B63" s="28"/>
      <c r="C63" s="28"/>
      <c r="D63" s="28"/>
      <c r="E63" s="28"/>
      <c r="F63" s="28"/>
      <c r="G63" s="28"/>
      <c r="H63" s="28"/>
      <c r="I63" s="28"/>
      <c r="J63" s="28"/>
      <c r="K63" s="28"/>
      <c r="L63" s="28"/>
      <c r="M63" s="28"/>
    </row>
    <row r="64" spans="2:13" ht="12.75">
      <c r="B64" s="28"/>
      <c r="C64" s="28"/>
      <c r="D64" s="28"/>
      <c r="E64" s="28"/>
      <c r="F64" s="28"/>
      <c r="G64" s="28"/>
      <c r="H64" s="28"/>
      <c r="I64" s="28"/>
      <c r="J64" s="28"/>
      <c r="K64" s="28"/>
      <c r="L64" s="28"/>
      <c r="M64" s="28"/>
    </row>
    <row r="65" spans="2:13" ht="12.75">
      <c r="B65" s="28"/>
      <c r="C65" s="28"/>
      <c r="D65" s="28"/>
      <c r="E65" s="28"/>
      <c r="F65" s="28"/>
      <c r="G65" s="28"/>
      <c r="H65" s="28"/>
      <c r="I65" s="28"/>
      <c r="J65" s="28"/>
      <c r="K65" s="28"/>
      <c r="L65" s="28"/>
      <c r="M65" s="28"/>
    </row>
    <row r="66" spans="2:13" ht="12.75">
      <c r="B66" s="28"/>
      <c r="C66" s="28"/>
      <c r="D66" s="28"/>
      <c r="E66" s="28"/>
      <c r="F66" s="28"/>
      <c r="G66" s="28"/>
      <c r="H66" s="28"/>
      <c r="I66" s="28"/>
      <c r="J66" s="28"/>
      <c r="K66" s="28"/>
      <c r="L66" s="28"/>
      <c r="M66" s="28"/>
    </row>
    <row r="67" spans="2:13" ht="12.75">
      <c r="B67" s="28"/>
      <c r="C67" s="28"/>
      <c r="D67" s="28"/>
      <c r="E67" s="28"/>
      <c r="F67" s="28"/>
      <c r="G67" s="28"/>
      <c r="H67" s="28"/>
      <c r="I67" s="28"/>
      <c r="J67" s="28"/>
      <c r="K67" s="28"/>
      <c r="L67" s="28"/>
      <c r="M67" s="28"/>
    </row>
    <row r="68" spans="2:13" ht="12.75">
      <c r="B68" s="28"/>
      <c r="C68" s="28"/>
      <c r="D68" s="28"/>
      <c r="E68" s="28"/>
      <c r="F68" s="28"/>
      <c r="G68" s="28"/>
      <c r="H68" s="28"/>
      <c r="I68" s="28"/>
      <c r="J68" s="28"/>
      <c r="K68" s="28"/>
      <c r="L68" s="28"/>
      <c r="M68" s="28"/>
    </row>
    <row r="69" spans="2:13" ht="12.75">
      <c r="B69" s="28"/>
      <c r="C69" s="28"/>
      <c r="D69" s="28"/>
      <c r="E69" s="28"/>
      <c r="F69" s="28"/>
      <c r="G69" s="28"/>
      <c r="H69" s="28"/>
      <c r="I69" s="28"/>
      <c r="J69" s="28"/>
      <c r="K69" s="28"/>
      <c r="L69" s="28"/>
      <c r="M69" s="28"/>
    </row>
    <row r="70" spans="2:13" ht="12.75">
      <c r="B70" s="28"/>
      <c r="C70" s="28"/>
      <c r="D70" s="28"/>
      <c r="E70" s="28"/>
      <c r="F70" s="28"/>
      <c r="G70" s="28"/>
      <c r="H70" s="28"/>
      <c r="I70" s="28"/>
      <c r="J70" s="28"/>
      <c r="K70" s="28"/>
      <c r="L70" s="28"/>
      <c r="M70" s="28"/>
    </row>
    <row r="71" spans="2:13" ht="12.75">
      <c r="B71" s="28"/>
      <c r="C71" s="28"/>
      <c r="D71" s="28"/>
      <c r="E71" s="28"/>
      <c r="F71" s="28"/>
      <c r="G71" s="28"/>
      <c r="H71" s="28"/>
      <c r="I71" s="28"/>
      <c r="J71" s="28"/>
      <c r="K71" s="28"/>
      <c r="L71" s="28"/>
      <c r="M71" s="28"/>
    </row>
    <row r="72" spans="2:13" ht="12.75">
      <c r="B72" s="28"/>
      <c r="C72" s="28"/>
      <c r="D72" s="28"/>
      <c r="E72" s="28"/>
      <c r="F72" s="28"/>
      <c r="G72" s="28"/>
      <c r="H72" s="28"/>
      <c r="I72" s="28"/>
      <c r="J72" s="28"/>
      <c r="K72" s="28"/>
      <c r="L72" s="28"/>
      <c r="M72" s="28"/>
    </row>
    <row r="73" spans="2:13" ht="12.75">
      <c r="B73" s="28"/>
      <c r="C73" s="28"/>
      <c r="D73" s="28"/>
      <c r="E73" s="28"/>
      <c r="F73" s="28"/>
      <c r="G73" s="28"/>
      <c r="H73" s="28"/>
      <c r="I73" s="28"/>
      <c r="J73" s="28"/>
      <c r="K73" s="28"/>
      <c r="L73" s="28"/>
      <c r="M73" s="28"/>
    </row>
    <row r="74" spans="2:13" ht="12.75">
      <c r="B74" s="28"/>
      <c r="C74" s="28"/>
      <c r="D74" s="28"/>
      <c r="E74" s="28"/>
      <c r="F74" s="28"/>
      <c r="G74" s="28"/>
      <c r="H74" s="28"/>
      <c r="I74" s="28"/>
      <c r="J74" s="28"/>
      <c r="K74" s="28"/>
      <c r="L74" s="28"/>
      <c r="M74" s="28"/>
    </row>
    <row r="75" spans="2:13" ht="12.75">
      <c r="B75" s="28"/>
      <c r="C75" s="28"/>
      <c r="D75" s="28"/>
      <c r="E75" s="28"/>
      <c r="F75" s="28"/>
      <c r="G75" s="28"/>
      <c r="H75" s="28"/>
      <c r="I75" s="28"/>
      <c r="J75" s="28"/>
      <c r="K75" s="28"/>
      <c r="L75" s="28"/>
      <c r="M75" s="28"/>
    </row>
    <row r="76" spans="2:13" ht="12.75">
      <c r="B76" s="28"/>
      <c r="C76" s="28"/>
      <c r="D76" s="28"/>
      <c r="E76" s="28"/>
      <c r="F76" s="28"/>
      <c r="G76" s="28"/>
      <c r="H76" s="28"/>
      <c r="I76" s="28"/>
      <c r="J76" s="28"/>
      <c r="K76" s="28"/>
      <c r="L76" s="28"/>
      <c r="M76" s="28"/>
    </row>
    <row r="77" spans="2:13" ht="12.75">
      <c r="B77" s="28"/>
      <c r="C77" s="28"/>
      <c r="D77" s="28"/>
      <c r="E77" s="28"/>
      <c r="F77" s="28"/>
      <c r="G77" s="28"/>
      <c r="H77" s="28"/>
      <c r="I77" s="28"/>
      <c r="J77" s="28"/>
      <c r="K77" s="28"/>
      <c r="L77" s="28"/>
      <c r="M77" s="28"/>
    </row>
    <row r="78" spans="2:13" ht="12.75">
      <c r="B78" s="28"/>
      <c r="C78" s="28"/>
      <c r="D78" s="28"/>
      <c r="E78" s="28"/>
      <c r="F78" s="28"/>
      <c r="G78" s="28"/>
      <c r="H78" s="28"/>
      <c r="I78" s="28"/>
      <c r="J78" s="28"/>
      <c r="K78" s="28"/>
      <c r="L78" s="28"/>
      <c r="M78" s="28"/>
    </row>
    <row r="79" spans="2:13" ht="12.75">
      <c r="B79" s="28"/>
      <c r="C79" s="28"/>
      <c r="D79" s="28"/>
      <c r="E79" s="28"/>
      <c r="F79" s="28"/>
      <c r="G79" s="28"/>
      <c r="H79" s="28"/>
      <c r="I79" s="28"/>
      <c r="J79" s="28"/>
      <c r="K79" s="28"/>
      <c r="L79" s="28"/>
      <c r="M79" s="28"/>
    </row>
    <row r="80" spans="2:13" ht="12.75">
      <c r="B80" s="28"/>
      <c r="C80" s="28"/>
      <c r="D80" s="28"/>
      <c r="E80" s="28"/>
      <c r="F80" s="28"/>
      <c r="G80" s="28"/>
      <c r="H80" s="28"/>
      <c r="I80" s="28"/>
      <c r="J80" s="28"/>
      <c r="K80" s="28"/>
      <c r="L80" s="28"/>
      <c r="M80" s="28"/>
    </row>
    <row r="81" spans="2:13" ht="12.75">
      <c r="B81" s="28"/>
      <c r="C81" s="28"/>
      <c r="D81" s="28"/>
      <c r="E81" s="28"/>
      <c r="F81" s="28"/>
      <c r="G81" s="28"/>
      <c r="H81" s="28"/>
      <c r="I81" s="28"/>
      <c r="J81" s="28"/>
      <c r="K81" s="28"/>
      <c r="L81" s="28"/>
      <c r="M81" s="28"/>
    </row>
    <row r="82" spans="2:13" ht="12.75">
      <c r="B82" s="28"/>
      <c r="C82" s="28"/>
      <c r="D82" s="28"/>
      <c r="E82" s="28"/>
      <c r="F82" s="28"/>
      <c r="G82" s="28"/>
      <c r="H82" s="28"/>
      <c r="I82" s="28"/>
      <c r="J82" s="28"/>
      <c r="K82" s="28"/>
      <c r="L82" s="28"/>
      <c r="M82" s="28"/>
    </row>
    <row r="83" spans="2:13" ht="12.75">
      <c r="B83" s="28"/>
      <c r="C83" s="28"/>
      <c r="D83" s="28"/>
      <c r="E83" s="28"/>
      <c r="F83" s="28"/>
      <c r="G83" s="28"/>
      <c r="H83" s="28"/>
      <c r="I83" s="28"/>
      <c r="J83" s="28"/>
      <c r="K83" s="28"/>
      <c r="L83" s="28"/>
      <c r="M83" s="28"/>
    </row>
    <row r="84" spans="2:13" ht="12.75">
      <c r="B84" s="28"/>
      <c r="C84" s="28"/>
      <c r="D84" s="28"/>
      <c r="E84" s="28"/>
      <c r="F84" s="28"/>
      <c r="G84" s="28"/>
      <c r="H84" s="28"/>
      <c r="I84" s="28"/>
      <c r="J84" s="28"/>
      <c r="K84" s="28"/>
      <c r="L84" s="28"/>
      <c r="M84" s="28"/>
    </row>
    <row r="85" spans="2:13" ht="12.75">
      <c r="B85" s="28"/>
      <c r="C85" s="28"/>
      <c r="D85" s="28"/>
      <c r="E85" s="28"/>
      <c r="F85" s="28"/>
      <c r="G85" s="28"/>
      <c r="H85" s="28"/>
      <c r="I85" s="28"/>
      <c r="J85" s="28"/>
      <c r="K85" s="28"/>
      <c r="L85" s="28"/>
      <c r="M85" s="28"/>
    </row>
    <row r="86" spans="2:13" ht="12.75">
      <c r="B86" s="28"/>
      <c r="C86" s="28"/>
      <c r="D86" s="28"/>
      <c r="E86" s="28"/>
      <c r="F86" s="28"/>
      <c r="G86" s="28"/>
      <c r="H86" s="28"/>
      <c r="I86" s="28"/>
      <c r="J86" s="28"/>
      <c r="K86" s="28"/>
      <c r="L86" s="28"/>
      <c r="M86" s="28"/>
    </row>
    <row r="87" spans="2:13" ht="12.75">
      <c r="B87" s="28"/>
      <c r="C87" s="28"/>
      <c r="D87" s="28"/>
      <c r="E87" s="28"/>
      <c r="F87" s="28"/>
      <c r="G87" s="28"/>
      <c r="H87" s="28"/>
      <c r="I87" s="28"/>
      <c r="J87" s="28"/>
      <c r="K87" s="28"/>
      <c r="L87" s="28"/>
      <c r="M87" s="28"/>
    </row>
    <row r="88" spans="2:13" ht="12.75">
      <c r="B88" s="28"/>
      <c r="C88" s="28"/>
      <c r="D88" s="28"/>
      <c r="E88" s="28"/>
      <c r="F88" s="28"/>
      <c r="G88" s="28"/>
      <c r="H88" s="28"/>
      <c r="I88" s="28"/>
      <c r="J88" s="28"/>
      <c r="K88" s="28"/>
      <c r="L88" s="28"/>
      <c r="M88" s="28"/>
    </row>
    <row r="89" spans="2:13" ht="12.75">
      <c r="B89" s="28"/>
      <c r="C89" s="28"/>
      <c r="D89" s="28"/>
      <c r="E89" s="28"/>
      <c r="F89" s="28"/>
      <c r="G89" s="28"/>
      <c r="H89" s="28"/>
      <c r="I89" s="28"/>
      <c r="J89" s="28"/>
      <c r="K89" s="28"/>
      <c r="L89" s="28"/>
      <c r="M89" s="28"/>
    </row>
    <row r="90" spans="2:13" ht="12.75">
      <c r="B90" s="28"/>
      <c r="C90" s="28"/>
      <c r="D90" s="28"/>
      <c r="E90" s="28"/>
      <c r="F90" s="28"/>
      <c r="G90" s="28"/>
      <c r="H90" s="28"/>
      <c r="I90" s="28"/>
      <c r="J90" s="28"/>
      <c r="K90" s="28"/>
      <c r="L90" s="28"/>
      <c r="M90" s="28"/>
    </row>
    <row r="91" spans="2:13" ht="12.75">
      <c r="B91" s="28"/>
      <c r="C91" s="28"/>
      <c r="D91" s="28"/>
      <c r="E91" s="28"/>
      <c r="F91" s="28"/>
      <c r="G91" s="28"/>
      <c r="H91" s="28"/>
      <c r="I91" s="28"/>
      <c r="J91" s="28"/>
      <c r="K91" s="28"/>
      <c r="L91" s="28"/>
      <c r="M91" s="28"/>
    </row>
    <row r="92" spans="2:13" ht="12.75">
      <c r="B92" s="28"/>
      <c r="C92" s="28"/>
      <c r="D92" s="28"/>
      <c r="E92" s="28"/>
      <c r="F92" s="28"/>
      <c r="G92" s="28"/>
      <c r="H92" s="28"/>
      <c r="I92" s="28"/>
      <c r="J92" s="28"/>
      <c r="K92" s="28"/>
      <c r="L92" s="28"/>
      <c r="M92" s="28"/>
    </row>
    <row r="93" spans="2:13" ht="12.75">
      <c r="B93" s="28"/>
      <c r="C93" s="28"/>
      <c r="D93" s="28"/>
      <c r="E93" s="28"/>
      <c r="F93" s="28"/>
      <c r="G93" s="28"/>
      <c r="H93" s="28"/>
      <c r="I93" s="28"/>
      <c r="J93" s="28"/>
      <c r="K93" s="28"/>
      <c r="L93" s="28"/>
      <c r="M93" s="28"/>
    </row>
    <row r="94" spans="2:13" ht="12.75">
      <c r="B94" s="28"/>
      <c r="C94" s="28"/>
      <c r="D94" s="28"/>
      <c r="E94" s="28"/>
      <c r="F94" s="28"/>
      <c r="G94" s="28"/>
      <c r="H94" s="28"/>
      <c r="I94" s="28"/>
      <c r="J94" s="28"/>
      <c r="K94" s="28"/>
      <c r="L94" s="28"/>
      <c r="M94" s="28"/>
    </row>
    <row r="95" spans="2:13" ht="12.75">
      <c r="B95" s="28"/>
      <c r="C95" s="28"/>
      <c r="D95" s="28"/>
      <c r="E95" s="28"/>
      <c r="F95" s="28"/>
      <c r="G95" s="28"/>
      <c r="H95" s="28"/>
      <c r="I95" s="28"/>
      <c r="J95" s="28"/>
      <c r="K95" s="28"/>
      <c r="L95" s="28"/>
      <c r="M95" s="28"/>
    </row>
    <row r="96" spans="2:13" ht="12.75">
      <c r="B96" s="28"/>
      <c r="C96" s="28"/>
      <c r="D96" s="28"/>
      <c r="E96" s="28"/>
      <c r="F96" s="28"/>
      <c r="G96" s="28"/>
      <c r="H96" s="28"/>
      <c r="I96" s="28"/>
      <c r="J96" s="28"/>
      <c r="K96" s="28"/>
      <c r="L96" s="28"/>
      <c r="M96" s="28"/>
    </row>
    <row r="97" spans="2:13" ht="12.75">
      <c r="B97" s="28"/>
      <c r="C97" s="28"/>
      <c r="D97" s="28"/>
      <c r="E97" s="28"/>
      <c r="F97" s="28"/>
      <c r="G97" s="28"/>
      <c r="H97" s="28"/>
      <c r="I97" s="28"/>
      <c r="J97" s="28"/>
      <c r="K97" s="28"/>
      <c r="L97" s="28"/>
      <c r="M97" s="28"/>
    </row>
    <row r="98" spans="2:13" ht="12.75">
      <c r="B98" s="28"/>
      <c r="C98" s="28"/>
      <c r="D98" s="28"/>
      <c r="E98" s="28"/>
      <c r="F98" s="28"/>
      <c r="G98" s="28"/>
      <c r="H98" s="28"/>
      <c r="I98" s="28"/>
      <c r="J98" s="28"/>
      <c r="K98" s="28"/>
      <c r="L98" s="28"/>
      <c r="M98" s="28"/>
    </row>
    <row r="99" spans="2:13" ht="12.75">
      <c r="B99" s="28"/>
      <c r="C99" s="28"/>
      <c r="D99" s="28"/>
      <c r="E99" s="28"/>
      <c r="F99" s="28"/>
      <c r="G99" s="28"/>
      <c r="H99" s="28"/>
      <c r="I99" s="28"/>
      <c r="J99" s="28"/>
      <c r="K99" s="28"/>
      <c r="L99" s="28"/>
      <c r="M99" s="28"/>
    </row>
    <row r="100" spans="2:13" ht="12.75">
      <c r="B100" s="28"/>
      <c r="C100" s="28"/>
      <c r="D100" s="28"/>
      <c r="E100" s="28"/>
      <c r="F100" s="28"/>
      <c r="G100" s="28"/>
      <c r="H100" s="28"/>
      <c r="I100" s="28"/>
      <c r="J100" s="28"/>
      <c r="K100" s="28"/>
      <c r="L100" s="28"/>
      <c r="M100" s="28"/>
    </row>
    <row r="101" spans="2:13" ht="12.75">
      <c r="B101" s="28"/>
      <c r="C101" s="28"/>
      <c r="D101" s="28"/>
      <c r="E101" s="28"/>
      <c r="F101" s="28"/>
      <c r="G101" s="28"/>
      <c r="H101" s="28"/>
      <c r="I101" s="28"/>
      <c r="J101" s="28"/>
      <c r="K101" s="28"/>
      <c r="L101" s="28"/>
      <c r="M101" s="28"/>
    </row>
    <row r="102" spans="2:13" ht="12.75">
      <c r="B102" s="28"/>
      <c r="C102" s="28"/>
      <c r="D102" s="28"/>
      <c r="E102" s="28"/>
      <c r="F102" s="28"/>
      <c r="G102" s="28"/>
      <c r="H102" s="28"/>
      <c r="I102" s="28"/>
      <c r="J102" s="28"/>
      <c r="K102" s="28"/>
      <c r="L102" s="28"/>
      <c r="M102" s="28"/>
    </row>
    <row r="103" spans="2:13" ht="12.75">
      <c r="B103" s="28"/>
      <c r="C103" s="28"/>
      <c r="D103" s="28"/>
      <c r="E103" s="28"/>
      <c r="F103" s="28"/>
      <c r="G103" s="28"/>
      <c r="H103" s="28"/>
      <c r="I103" s="28"/>
      <c r="J103" s="28"/>
      <c r="K103" s="28"/>
      <c r="L103" s="28"/>
      <c r="M103" s="28"/>
    </row>
    <row r="104" spans="2:13" ht="12.75">
      <c r="B104" s="28"/>
      <c r="C104" s="28"/>
      <c r="D104" s="28"/>
      <c r="E104" s="28"/>
      <c r="F104" s="28"/>
      <c r="G104" s="28"/>
      <c r="H104" s="28"/>
      <c r="I104" s="28"/>
      <c r="J104" s="28"/>
      <c r="K104" s="28"/>
      <c r="L104" s="28"/>
      <c r="M104" s="28"/>
    </row>
    <row r="105" spans="2:13" ht="12.75">
      <c r="B105" s="28"/>
      <c r="C105" s="28"/>
      <c r="D105" s="28"/>
      <c r="E105" s="28"/>
      <c r="F105" s="28"/>
      <c r="G105" s="28"/>
      <c r="H105" s="28"/>
      <c r="I105" s="28"/>
      <c r="J105" s="28"/>
      <c r="K105" s="28"/>
      <c r="L105" s="28"/>
      <c r="M105" s="28"/>
    </row>
    <row r="106" spans="2:13" ht="12.75">
      <c r="B106" s="28"/>
      <c r="C106" s="28"/>
      <c r="D106" s="28"/>
      <c r="E106" s="28"/>
      <c r="F106" s="28"/>
      <c r="G106" s="28"/>
      <c r="H106" s="28"/>
      <c r="I106" s="28"/>
      <c r="J106" s="28"/>
      <c r="K106" s="28"/>
      <c r="L106" s="28"/>
      <c r="M106" s="28"/>
    </row>
    <row r="107" spans="2:13" ht="12.75">
      <c r="B107" s="28"/>
      <c r="C107" s="28"/>
      <c r="D107" s="28"/>
      <c r="E107" s="28"/>
      <c r="F107" s="28"/>
      <c r="G107" s="28"/>
      <c r="H107" s="28"/>
      <c r="I107" s="28"/>
      <c r="J107" s="28"/>
      <c r="K107" s="28"/>
      <c r="L107" s="28"/>
      <c r="M107" s="28"/>
    </row>
    <row r="108" spans="2:13" ht="12.75">
      <c r="B108" s="28"/>
      <c r="C108" s="28"/>
      <c r="D108" s="28"/>
      <c r="E108" s="28"/>
      <c r="F108" s="28"/>
      <c r="G108" s="28"/>
      <c r="H108" s="28"/>
      <c r="I108" s="28"/>
      <c r="J108" s="28"/>
      <c r="K108" s="28"/>
      <c r="L108" s="28"/>
      <c r="M108" s="28"/>
    </row>
    <row r="109" spans="2:13" ht="12.75">
      <c r="B109" s="28"/>
      <c r="C109" s="28"/>
      <c r="D109" s="28"/>
      <c r="E109" s="28"/>
      <c r="F109" s="28"/>
      <c r="G109" s="28"/>
      <c r="H109" s="28"/>
      <c r="I109" s="28"/>
      <c r="J109" s="28"/>
      <c r="K109" s="28"/>
      <c r="L109" s="28"/>
      <c r="M109" s="28"/>
    </row>
    <row r="110" spans="2:13" ht="12.75">
      <c r="B110" s="28"/>
      <c r="C110" s="28"/>
      <c r="D110" s="28"/>
      <c r="E110" s="28"/>
      <c r="F110" s="28"/>
      <c r="G110" s="28"/>
      <c r="H110" s="28"/>
      <c r="I110" s="28"/>
      <c r="J110" s="28"/>
      <c r="K110" s="28"/>
      <c r="L110" s="28"/>
      <c r="M110" s="28"/>
    </row>
    <row r="111" spans="2:13" ht="12.75">
      <c r="B111" s="28"/>
      <c r="C111" s="28"/>
      <c r="D111" s="28"/>
      <c r="E111" s="28"/>
      <c r="F111" s="28"/>
      <c r="G111" s="28"/>
      <c r="H111" s="28"/>
      <c r="I111" s="28"/>
      <c r="J111" s="28"/>
      <c r="K111" s="28"/>
      <c r="L111" s="28"/>
      <c r="M111" s="28"/>
    </row>
    <row r="112" spans="2:13" ht="12.75">
      <c r="B112" s="28"/>
      <c r="C112" s="28"/>
      <c r="D112" s="28"/>
      <c r="E112" s="28"/>
      <c r="F112" s="28"/>
      <c r="G112" s="28"/>
      <c r="H112" s="28"/>
      <c r="I112" s="28"/>
      <c r="J112" s="28"/>
      <c r="K112" s="28"/>
      <c r="L112" s="28"/>
      <c r="M112" s="28"/>
    </row>
    <row r="113" spans="2:13" ht="12.75">
      <c r="B113" s="28"/>
      <c r="C113" s="28"/>
      <c r="D113" s="28"/>
      <c r="E113" s="28"/>
      <c r="F113" s="28"/>
      <c r="G113" s="28"/>
      <c r="H113" s="28"/>
      <c r="I113" s="28"/>
      <c r="J113" s="28"/>
      <c r="K113" s="28"/>
      <c r="L113" s="28"/>
      <c r="M113" s="28"/>
    </row>
    <row r="114" spans="2:13" ht="12.75">
      <c r="B114" s="28"/>
      <c r="C114" s="28"/>
      <c r="D114" s="28"/>
      <c r="E114" s="28"/>
      <c r="F114" s="28"/>
      <c r="G114" s="28"/>
      <c r="H114" s="28"/>
      <c r="I114" s="28"/>
      <c r="J114" s="28"/>
      <c r="K114" s="28"/>
      <c r="L114" s="28"/>
      <c r="M114" s="28"/>
    </row>
    <row r="115" spans="2:13" ht="12.75">
      <c r="B115" s="28"/>
      <c r="C115" s="28"/>
      <c r="D115" s="28"/>
      <c r="E115" s="28"/>
      <c r="F115" s="28"/>
      <c r="G115" s="28"/>
      <c r="H115" s="28"/>
      <c r="I115" s="28"/>
      <c r="J115" s="28"/>
      <c r="K115" s="28"/>
      <c r="L115" s="28"/>
      <c r="M115" s="28"/>
    </row>
    <row r="116" spans="2:13" ht="12.75">
      <c r="B116" s="28"/>
      <c r="C116" s="28"/>
      <c r="D116" s="28"/>
      <c r="E116" s="28"/>
      <c r="F116" s="28"/>
      <c r="G116" s="28"/>
      <c r="H116" s="28"/>
      <c r="I116" s="28"/>
      <c r="J116" s="28"/>
      <c r="K116" s="28"/>
      <c r="L116" s="28"/>
      <c r="M116" s="28"/>
    </row>
    <row r="117" spans="2:13" ht="12.75">
      <c r="B117" s="28"/>
      <c r="C117" s="28"/>
      <c r="D117" s="28"/>
      <c r="E117" s="28"/>
      <c r="F117" s="28"/>
      <c r="G117" s="28"/>
      <c r="H117" s="28"/>
      <c r="I117" s="28"/>
      <c r="J117" s="28"/>
      <c r="K117" s="28"/>
      <c r="L117" s="28"/>
      <c r="M117" s="28"/>
    </row>
    <row r="118" spans="2:13" ht="12.75">
      <c r="B118" s="28"/>
      <c r="C118" s="28"/>
      <c r="D118" s="28"/>
      <c r="E118" s="28"/>
      <c r="F118" s="28"/>
      <c r="G118" s="28"/>
      <c r="H118" s="28"/>
      <c r="I118" s="28"/>
      <c r="J118" s="28"/>
      <c r="K118" s="28"/>
      <c r="L118" s="28"/>
      <c r="M118" s="28"/>
    </row>
    <row r="119" spans="2:13" ht="12.75">
      <c r="B119" s="28"/>
      <c r="C119" s="28"/>
      <c r="D119" s="28"/>
      <c r="E119" s="28"/>
      <c r="F119" s="28"/>
      <c r="G119" s="28"/>
      <c r="H119" s="28"/>
      <c r="I119" s="28"/>
      <c r="J119" s="28"/>
      <c r="K119" s="28"/>
      <c r="L119" s="28"/>
      <c r="M119" s="28"/>
    </row>
    <row r="120" spans="2:13" ht="12.75">
      <c r="B120" s="28"/>
      <c r="C120" s="28"/>
      <c r="D120" s="28"/>
      <c r="E120" s="28"/>
      <c r="F120" s="28"/>
      <c r="G120" s="28"/>
      <c r="H120" s="28"/>
      <c r="I120" s="28"/>
      <c r="J120" s="28"/>
      <c r="K120" s="28"/>
      <c r="L120" s="28"/>
      <c r="M120" s="28"/>
    </row>
    <row r="121" spans="2:13" ht="12.75">
      <c r="B121" s="28"/>
      <c r="C121" s="28"/>
      <c r="D121" s="28"/>
      <c r="E121" s="28"/>
      <c r="F121" s="28"/>
      <c r="G121" s="28"/>
      <c r="H121" s="28"/>
      <c r="I121" s="28"/>
      <c r="J121" s="28"/>
      <c r="K121" s="28"/>
      <c r="L121" s="28"/>
      <c r="M121" s="28"/>
    </row>
    <row r="122" spans="2:13" ht="12.75">
      <c r="B122" s="28"/>
      <c r="C122" s="28"/>
      <c r="D122" s="28"/>
      <c r="E122" s="28"/>
      <c r="F122" s="28"/>
      <c r="G122" s="28"/>
      <c r="H122" s="28"/>
      <c r="I122" s="28"/>
      <c r="J122" s="28"/>
      <c r="K122" s="28"/>
      <c r="L122" s="28"/>
      <c r="M122" s="28"/>
    </row>
    <row r="123" spans="2:13" ht="12.75">
      <c r="B123" s="28"/>
      <c r="C123" s="28"/>
      <c r="D123" s="28"/>
      <c r="E123" s="28"/>
      <c r="F123" s="28"/>
      <c r="G123" s="28"/>
      <c r="H123" s="28"/>
      <c r="I123" s="28"/>
      <c r="J123" s="28"/>
      <c r="K123" s="28"/>
      <c r="L123" s="28"/>
      <c r="M123" s="28"/>
    </row>
    <row r="124" spans="2:13" ht="12.75">
      <c r="B124" s="28"/>
      <c r="C124" s="28"/>
      <c r="D124" s="28"/>
      <c r="E124" s="28"/>
      <c r="F124" s="28"/>
      <c r="G124" s="28"/>
      <c r="H124" s="28"/>
      <c r="I124" s="28"/>
      <c r="J124" s="28"/>
      <c r="K124" s="28"/>
      <c r="L124" s="28"/>
      <c r="M124" s="28"/>
    </row>
    <row r="125" spans="2:13" ht="12.75">
      <c r="B125" s="28"/>
      <c r="C125" s="28"/>
      <c r="D125" s="28"/>
      <c r="E125" s="28"/>
      <c r="F125" s="28"/>
      <c r="G125" s="28"/>
      <c r="H125" s="28"/>
      <c r="I125" s="28"/>
      <c r="J125" s="28"/>
      <c r="K125" s="28"/>
      <c r="L125" s="28"/>
      <c r="M125" s="28"/>
    </row>
    <row r="126" spans="2:13" ht="12.75">
      <c r="B126" s="28"/>
      <c r="C126" s="28"/>
      <c r="D126" s="28"/>
      <c r="E126" s="28"/>
      <c r="F126" s="28"/>
      <c r="G126" s="28"/>
      <c r="H126" s="28"/>
      <c r="I126" s="28"/>
      <c r="J126" s="28"/>
      <c r="K126" s="28"/>
      <c r="L126" s="28"/>
      <c r="M126" s="28"/>
    </row>
    <row r="127" spans="2:13" ht="12.75">
      <c r="B127" s="28"/>
      <c r="C127" s="28"/>
      <c r="D127" s="28"/>
      <c r="E127" s="28"/>
      <c r="F127" s="28"/>
      <c r="G127" s="28"/>
      <c r="H127" s="28"/>
      <c r="I127" s="28"/>
      <c r="J127" s="28"/>
      <c r="K127" s="28"/>
      <c r="L127" s="28"/>
      <c r="M127" s="28"/>
    </row>
    <row r="128" spans="2:13" ht="12.75">
      <c r="B128" s="28"/>
      <c r="C128" s="28"/>
      <c r="D128" s="28"/>
      <c r="E128" s="28"/>
      <c r="F128" s="28"/>
      <c r="G128" s="28"/>
      <c r="H128" s="28"/>
      <c r="I128" s="28"/>
      <c r="J128" s="28"/>
      <c r="K128" s="28"/>
      <c r="L128" s="28"/>
      <c r="M128" s="28"/>
    </row>
    <row r="129" spans="2:13" ht="12.75">
      <c r="B129" s="28"/>
      <c r="C129" s="28"/>
      <c r="D129" s="28"/>
      <c r="E129" s="28"/>
      <c r="F129" s="28"/>
      <c r="G129" s="28"/>
      <c r="H129" s="28"/>
      <c r="I129" s="28"/>
      <c r="J129" s="28"/>
      <c r="K129" s="28"/>
      <c r="L129" s="28"/>
      <c r="M129" s="28"/>
    </row>
    <row r="130" spans="2:13" ht="12.75">
      <c r="B130" s="28"/>
      <c r="C130" s="28"/>
      <c r="D130" s="28"/>
      <c r="E130" s="28"/>
      <c r="F130" s="28"/>
      <c r="G130" s="28"/>
      <c r="H130" s="28"/>
      <c r="I130" s="28"/>
      <c r="J130" s="28"/>
      <c r="K130" s="28"/>
      <c r="L130" s="28"/>
      <c r="M130" s="28"/>
    </row>
    <row r="131" spans="2:13" ht="12.75">
      <c r="B131" s="28"/>
      <c r="C131" s="28"/>
      <c r="D131" s="28"/>
      <c r="E131" s="28"/>
      <c r="F131" s="28"/>
      <c r="G131" s="28"/>
      <c r="H131" s="28"/>
      <c r="I131" s="28"/>
      <c r="J131" s="28"/>
      <c r="K131" s="28"/>
      <c r="L131" s="28"/>
      <c r="M131" s="28"/>
    </row>
    <row r="132" spans="2:13" ht="12.75">
      <c r="B132" s="28"/>
      <c r="C132" s="28"/>
      <c r="D132" s="28"/>
      <c r="E132" s="28"/>
      <c r="F132" s="28"/>
      <c r="G132" s="28"/>
      <c r="H132" s="28"/>
      <c r="I132" s="28"/>
      <c r="J132" s="28"/>
      <c r="K132" s="28"/>
      <c r="L132" s="28"/>
      <c r="M132" s="28"/>
    </row>
    <row r="133" spans="2:13" ht="12.75">
      <c r="B133" s="28"/>
      <c r="C133" s="28"/>
      <c r="D133" s="28"/>
      <c r="E133" s="28"/>
      <c r="F133" s="28"/>
      <c r="G133" s="28"/>
      <c r="H133" s="28"/>
      <c r="I133" s="28"/>
      <c r="J133" s="28"/>
      <c r="K133" s="28"/>
      <c r="L133" s="28"/>
      <c r="M133" s="28"/>
    </row>
    <row r="134" spans="2:13" ht="12.75">
      <c r="B134" s="28"/>
      <c r="C134" s="28"/>
      <c r="D134" s="28"/>
      <c r="E134" s="28"/>
      <c r="F134" s="28"/>
      <c r="G134" s="28"/>
      <c r="H134" s="28"/>
      <c r="I134" s="28"/>
      <c r="J134" s="28"/>
      <c r="K134" s="28"/>
      <c r="L134" s="28"/>
      <c r="M134" s="28"/>
    </row>
    <row r="135" spans="2:13" ht="12.75">
      <c r="B135" s="28"/>
      <c r="C135" s="28"/>
      <c r="D135" s="28"/>
      <c r="E135" s="28"/>
      <c r="F135" s="28"/>
      <c r="G135" s="28"/>
      <c r="H135" s="28"/>
      <c r="I135" s="28"/>
      <c r="J135" s="28"/>
      <c r="K135" s="28"/>
      <c r="L135" s="28"/>
      <c r="M135" s="28"/>
    </row>
    <row r="136" spans="2:13" ht="12.75">
      <c r="B136" s="28"/>
      <c r="C136" s="28"/>
      <c r="D136" s="28"/>
      <c r="E136" s="28"/>
      <c r="F136" s="28"/>
      <c r="G136" s="28"/>
      <c r="H136" s="28"/>
      <c r="I136" s="28"/>
      <c r="J136" s="28"/>
      <c r="K136" s="28"/>
      <c r="L136" s="28"/>
      <c r="M136" s="28"/>
    </row>
    <row r="137" spans="2:13" ht="12.75">
      <c r="B137" s="28"/>
      <c r="C137" s="28"/>
      <c r="D137" s="28"/>
      <c r="E137" s="28"/>
      <c r="F137" s="28"/>
      <c r="G137" s="28"/>
      <c r="H137" s="28"/>
      <c r="I137" s="28"/>
      <c r="J137" s="28"/>
      <c r="K137" s="28"/>
      <c r="L137" s="28"/>
      <c r="M137" s="28"/>
    </row>
    <row r="138" spans="2:13" ht="12.75">
      <c r="B138" s="28"/>
      <c r="C138" s="28"/>
      <c r="D138" s="28"/>
      <c r="E138" s="28"/>
      <c r="F138" s="28"/>
      <c r="G138" s="28"/>
      <c r="H138" s="28"/>
      <c r="I138" s="28"/>
      <c r="J138" s="28"/>
      <c r="K138" s="28"/>
      <c r="L138" s="28"/>
      <c r="M138" s="28"/>
    </row>
    <row r="139" spans="2:13" ht="12.75">
      <c r="B139" s="28"/>
      <c r="C139" s="28"/>
      <c r="D139" s="28"/>
      <c r="E139" s="28"/>
      <c r="F139" s="28"/>
      <c r="G139" s="28"/>
      <c r="H139" s="28"/>
      <c r="I139" s="28"/>
      <c r="J139" s="28"/>
      <c r="K139" s="28"/>
      <c r="L139" s="28"/>
      <c r="M139" s="28"/>
    </row>
    <row r="140" spans="2:13" ht="12.75">
      <c r="B140" s="28"/>
      <c r="C140" s="28"/>
      <c r="D140" s="28"/>
      <c r="E140" s="28"/>
      <c r="F140" s="28"/>
      <c r="G140" s="28"/>
      <c r="H140" s="28"/>
      <c r="I140" s="28"/>
      <c r="J140" s="28"/>
      <c r="K140" s="28"/>
      <c r="L140" s="28"/>
      <c r="M140" s="28"/>
    </row>
    <row r="141" spans="2:13" ht="12.75">
      <c r="B141" s="28"/>
      <c r="C141" s="28"/>
      <c r="D141" s="28"/>
      <c r="E141" s="28"/>
      <c r="F141" s="28"/>
      <c r="G141" s="28"/>
      <c r="H141" s="28"/>
      <c r="I141" s="28"/>
      <c r="J141" s="28"/>
      <c r="K141" s="28"/>
      <c r="L141" s="28"/>
      <c r="M141" s="28"/>
    </row>
    <row r="142" spans="2:13" ht="12.75">
      <c r="B142" s="28"/>
      <c r="C142" s="28"/>
      <c r="D142" s="28"/>
      <c r="E142" s="28"/>
      <c r="F142" s="28"/>
      <c r="G142" s="28"/>
      <c r="H142" s="28"/>
      <c r="I142" s="28"/>
      <c r="J142" s="28"/>
      <c r="K142" s="28"/>
      <c r="L142" s="28"/>
      <c r="M142" s="28"/>
    </row>
    <row r="143" spans="2:13" ht="12.75">
      <c r="B143" s="28"/>
      <c r="C143" s="28"/>
      <c r="D143" s="28"/>
      <c r="E143" s="28"/>
      <c r="F143" s="28"/>
      <c r="G143" s="28"/>
      <c r="H143" s="28"/>
      <c r="I143" s="28"/>
      <c r="J143" s="28"/>
      <c r="K143" s="28"/>
      <c r="L143" s="28"/>
      <c r="M143" s="28"/>
    </row>
    <row r="144" spans="2:13" ht="12.75">
      <c r="B144" s="28"/>
      <c r="C144" s="28"/>
      <c r="D144" s="28"/>
      <c r="E144" s="28"/>
      <c r="F144" s="28"/>
      <c r="G144" s="28"/>
      <c r="H144" s="28"/>
      <c r="I144" s="28"/>
      <c r="J144" s="28"/>
      <c r="K144" s="28"/>
      <c r="L144" s="28"/>
      <c r="M144" s="28"/>
    </row>
    <row r="145" spans="2:13" ht="12.75">
      <c r="B145" s="28"/>
      <c r="C145" s="28"/>
      <c r="D145" s="28"/>
      <c r="E145" s="28"/>
      <c r="F145" s="28"/>
      <c r="G145" s="28"/>
      <c r="H145" s="28"/>
      <c r="I145" s="28"/>
      <c r="J145" s="28"/>
      <c r="K145" s="28"/>
      <c r="L145" s="28"/>
      <c r="M145" s="28"/>
    </row>
    <row r="146" spans="2:13" ht="12.75">
      <c r="B146" s="28"/>
      <c r="C146" s="28"/>
      <c r="D146" s="28"/>
      <c r="E146" s="28"/>
      <c r="F146" s="28"/>
      <c r="G146" s="28"/>
      <c r="H146" s="28"/>
      <c r="I146" s="28"/>
      <c r="J146" s="28"/>
      <c r="K146" s="28"/>
      <c r="L146" s="28"/>
      <c r="M146" s="28"/>
    </row>
    <row r="147" spans="2:13" ht="12.75">
      <c r="B147" s="28"/>
      <c r="C147" s="28"/>
      <c r="D147" s="28"/>
      <c r="E147" s="28"/>
      <c r="F147" s="28"/>
      <c r="G147" s="28"/>
      <c r="H147" s="28"/>
      <c r="I147" s="28"/>
      <c r="J147" s="28"/>
      <c r="K147" s="28"/>
      <c r="L147" s="28"/>
      <c r="M147" s="28"/>
    </row>
    <row r="148" spans="2:13" ht="12.75">
      <c r="B148" s="28"/>
      <c r="C148" s="28"/>
      <c r="D148" s="28"/>
      <c r="E148" s="28"/>
      <c r="F148" s="28"/>
      <c r="G148" s="28"/>
      <c r="H148" s="28"/>
      <c r="I148" s="28"/>
      <c r="J148" s="28"/>
      <c r="K148" s="28"/>
      <c r="L148" s="28"/>
      <c r="M148" s="28"/>
    </row>
    <row r="149" spans="2:13" ht="12.75">
      <c r="B149" s="28"/>
      <c r="C149" s="28"/>
      <c r="D149" s="28"/>
      <c r="E149" s="28"/>
      <c r="F149" s="28"/>
      <c r="G149" s="28"/>
      <c r="H149" s="28"/>
      <c r="I149" s="28"/>
      <c r="J149" s="28"/>
      <c r="K149" s="28"/>
      <c r="L149" s="28"/>
      <c r="M149" s="28"/>
    </row>
    <row r="150" spans="2:13" ht="12.75">
      <c r="B150" s="28"/>
      <c r="C150" s="28"/>
      <c r="D150" s="28"/>
      <c r="E150" s="28"/>
      <c r="F150" s="28"/>
      <c r="G150" s="28"/>
      <c r="H150" s="28"/>
      <c r="I150" s="28"/>
      <c r="J150" s="28"/>
      <c r="K150" s="28"/>
      <c r="L150" s="28"/>
      <c r="M150" s="28"/>
    </row>
    <row r="151" spans="2:13" ht="12.75">
      <c r="B151" s="28"/>
      <c r="C151" s="28"/>
      <c r="D151" s="28"/>
      <c r="E151" s="28"/>
      <c r="F151" s="28"/>
      <c r="G151" s="28"/>
      <c r="H151" s="28"/>
      <c r="I151" s="28"/>
      <c r="J151" s="28"/>
      <c r="K151" s="28"/>
      <c r="L151" s="28"/>
      <c r="M151" s="28"/>
    </row>
    <row r="152" spans="2:13" ht="12.75">
      <c r="B152" s="28"/>
      <c r="C152" s="28"/>
      <c r="D152" s="28"/>
      <c r="E152" s="28"/>
      <c r="F152" s="28"/>
      <c r="G152" s="28"/>
      <c r="H152" s="28"/>
      <c r="I152" s="28"/>
      <c r="J152" s="28"/>
      <c r="K152" s="28"/>
      <c r="L152" s="28"/>
      <c r="M152" s="28"/>
    </row>
    <row r="153" spans="2:13" ht="12.75">
      <c r="B153" s="28"/>
      <c r="C153" s="28"/>
      <c r="D153" s="28"/>
      <c r="E153" s="28"/>
      <c r="F153" s="28"/>
      <c r="G153" s="28"/>
      <c r="H153" s="28"/>
      <c r="I153" s="28"/>
      <c r="J153" s="28"/>
      <c r="K153" s="28"/>
      <c r="L153" s="28"/>
      <c r="M153" s="28"/>
    </row>
    <row r="154" spans="2:13" ht="12.75">
      <c r="B154" s="28"/>
      <c r="C154" s="28"/>
      <c r="D154" s="28"/>
      <c r="E154" s="28"/>
      <c r="F154" s="28"/>
      <c r="G154" s="28"/>
      <c r="H154" s="28"/>
      <c r="I154" s="28"/>
      <c r="J154" s="28"/>
      <c r="K154" s="28"/>
      <c r="L154" s="28"/>
      <c r="M154" s="28"/>
    </row>
    <row r="155" spans="2:13" ht="12.75">
      <c r="B155" s="28"/>
      <c r="C155" s="28"/>
      <c r="D155" s="28"/>
      <c r="E155" s="28"/>
      <c r="F155" s="28"/>
      <c r="G155" s="28"/>
      <c r="H155" s="28"/>
      <c r="I155" s="28"/>
      <c r="J155" s="28"/>
      <c r="K155" s="28"/>
      <c r="L155" s="28"/>
      <c r="M155" s="28"/>
    </row>
    <row r="156" spans="2:13" ht="12.75">
      <c r="B156" s="28"/>
      <c r="C156" s="28"/>
      <c r="D156" s="28"/>
      <c r="E156" s="28"/>
      <c r="F156" s="28"/>
      <c r="G156" s="28"/>
      <c r="H156" s="28"/>
      <c r="I156" s="28"/>
      <c r="J156" s="28"/>
      <c r="K156" s="28"/>
      <c r="L156" s="28"/>
      <c r="M156" s="28"/>
    </row>
    <row r="157" spans="2:13" ht="12.75">
      <c r="B157" s="28"/>
      <c r="C157" s="28"/>
      <c r="D157" s="28"/>
      <c r="E157" s="28"/>
      <c r="F157" s="28"/>
      <c r="G157" s="28"/>
      <c r="H157" s="28"/>
      <c r="I157" s="28"/>
      <c r="J157" s="28"/>
      <c r="K157" s="28"/>
      <c r="L157" s="28"/>
      <c r="M157" s="28"/>
    </row>
    <row r="158" spans="2:13" ht="12.75">
      <c r="B158" s="28"/>
      <c r="C158" s="28"/>
      <c r="D158" s="28"/>
      <c r="E158" s="28"/>
      <c r="F158" s="28"/>
      <c r="G158" s="28"/>
      <c r="H158" s="28"/>
      <c r="I158" s="28"/>
      <c r="J158" s="28"/>
      <c r="K158" s="28"/>
      <c r="L158" s="28"/>
      <c r="M158" s="28"/>
    </row>
    <row r="159" spans="2:13" ht="12.75">
      <c r="B159" s="28"/>
      <c r="C159" s="28"/>
      <c r="D159" s="28"/>
      <c r="E159" s="28"/>
      <c r="F159" s="28"/>
      <c r="G159" s="28"/>
      <c r="H159" s="28"/>
      <c r="I159" s="28"/>
      <c r="J159" s="28"/>
      <c r="K159" s="28"/>
      <c r="L159" s="28"/>
      <c r="M159" s="28"/>
    </row>
    <row r="160" spans="2:13" ht="12.75">
      <c r="B160" s="28"/>
      <c r="C160" s="28"/>
      <c r="D160" s="28"/>
      <c r="E160" s="28"/>
      <c r="F160" s="28"/>
      <c r="G160" s="28"/>
      <c r="H160" s="28"/>
      <c r="I160" s="28"/>
      <c r="J160" s="28"/>
      <c r="K160" s="28"/>
      <c r="L160" s="28"/>
      <c r="M160" s="28"/>
    </row>
    <row r="161" spans="2:13" ht="12.75">
      <c r="B161" s="28"/>
      <c r="C161" s="28"/>
      <c r="D161" s="28"/>
      <c r="E161" s="28"/>
      <c r="F161" s="28"/>
      <c r="G161" s="28"/>
      <c r="H161" s="28"/>
      <c r="I161" s="28"/>
      <c r="J161" s="28"/>
      <c r="K161" s="28"/>
      <c r="L161" s="28"/>
      <c r="M161" s="28"/>
    </row>
    <row r="162" spans="2:13" ht="12.75">
      <c r="B162" s="28"/>
      <c r="C162" s="28"/>
      <c r="D162" s="28"/>
      <c r="E162" s="28"/>
      <c r="F162" s="28"/>
      <c r="G162" s="28"/>
      <c r="H162" s="28"/>
      <c r="I162" s="28"/>
      <c r="J162" s="28"/>
      <c r="K162" s="28"/>
      <c r="L162" s="28"/>
      <c r="M162" s="28"/>
    </row>
    <row r="163" spans="2:13" ht="12.75">
      <c r="B163" s="28"/>
      <c r="C163" s="28"/>
      <c r="D163" s="28"/>
      <c r="E163" s="28"/>
      <c r="F163" s="28"/>
      <c r="G163" s="28"/>
      <c r="H163" s="28"/>
      <c r="I163" s="28"/>
      <c r="J163" s="28"/>
      <c r="K163" s="28"/>
      <c r="L163" s="28"/>
      <c r="M163" s="28"/>
    </row>
    <row r="164" spans="2:13" ht="12.75">
      <c r="B164" s="28"/>
      <c r="C164" s="28"/>
      <c r="D164" s="28"/>
      <c r="E164" s="28"/>
      <c r="F164" s="28"/>
      <c r="G164" s="28"/>
      <c r="H164" s="28"/>
      <c r="I164" s="28"/>
      <c r="J164" s="28"/>
      <c r="K164" s="28"/>
      <c r="L164" s="28"/>
      <c r="M164" s="28"/>
    </row>
    <row r="165" spans="2:13" ht="12.75">
      <c r="B165" s="28"/>
      <c r="C165" s="28"/>
      <c r="D165" s="28"/>
      <c r="E165" s="28"/>
      <c r="F165" s="28"/>
      <c r="G165" s="28"/>
      <c r="H165" s="28"/>
      <c r="I165" s="28"/>
      <c r="J165" s="28"/>
      <c r="K165" s="28"/>
      <c r="L165" s="28"/>
      <c r="M165" s="28"/>
    </row>
    <row r="166" spans="2:13" ht="12.75">
      <c r="B166" s="28"/>
      <c r="C166" s="28"/>
      <c r="D166" s="28"/>
      <c r="E166" s="28"/>
      <c r="F166" s="28"/>
      <c r="G166" s="28"/>
      <c r="H166" s="28"/>
      <c r="I166" s="28"/>
      <c r="J166" s="28"/>
      <c r="K166" s="28"/>
      <c r="L166" s="28"/>
      <c r="M166" s="28"/>
    </row>
    <row r="167" spans="2:13" ht="12.75">
      <c r="B167" s="28"/>
      <c r="C167" s="28"/>
      <c r="D167" s="28"/>
      <c r="E167" s="28"/>
      <c r="F167" s="28"/>
      <c r="G167" s="28"/>
      <c r="H167" s="28"/>
      <c r="I167" s="28"/>
      <c r="J167" s="28"/>
      <c r="K167" s="28"/>
      <c r="L167" s="28"/>
      <c r="M167" s="28"/>
    </row>
    <row r="168" spans="2:13" ht="12.75">
      <c r="B168" s="28"/>
      <c r="C168" s="28"/>
      <c r="D168" s="28"/>
      <c r="E168" s="28"/>
      <c r="F168" s="28"/>
      <c r="G168" s="28"/>
      <c r="H168" s="28"/>
      <c r="I168" s="28"/>
      <c r="J168" s="28"/>
      <c r="K168" s="28"/>
      <c r="L168" s="28"/>
      <c r="M168" s="28"/>
    </row>
    <row r="169" spans="2:13" ht="12.75">
      <c r="B169" s="28"/>
      <c r="C169" s="28"/>
      <c r="D169" s="28"/>
      <c r="E169" s="28"/>
      <c r="F169" s="28"/>
      <c r="G169" s="28"/>
      <c r="H169" s="28"/>
      <c r="I169" s="28"/>
      <c r="J169" s="28"/>
      <c r="K169" s="28"/>
      <c r="L169" s="28"/>
      <c r="M169" s="28"/>
    </row>
    <row r="170" spans="2:13" ht="12.75">
      <c r="B170" s="28"/>
      <c r="C170" s="28"/>
      <c r="D170" s="28"/>
      <c r="E170" s="28"/>
      <c r="F170" s="28"/>
      <c r="G170" s="28"/>
      <c r="H170" s="28"/>
      <c r="I170" s="28"/>
      <c r="J170" s="28"/>
      <c r="K170" s="28"/>
      <c r="L170" s="28"/>
      <c r="M170" s="28"/>
    </row>
    <row r="171" spans="2:13" ht="12.75">
      <c r="B171" s="28"/>
      <c r="C171" s="28"/>
      <c r="D171" s="28"/>
      <c r="E171" s="28"/>
      <c r="F171" s="28"/>
      <c r="G171" s="28"/>
      <c r="H171" s="28"/>
      <c r="I171" s="28"/>
      <c r="J171" s="28"/>
      <c r="K171" s="28"/>
      <c r="L171" s="28"/>
      <c r="M171" s="28"/>
    </row>
    <row r="172" spans="2:13" ht="12.75">
      <c r="B172" s="28"/>
      <c r="C172" s="28"/>
      <c r="D172" s="28"/>
      <c r="E172" s="28"/>
      <c r="F172" s="28"/>
      <c r="G172" s="28"/>
      <c r="H172" s="28"/>
      <c r="I172" s="28"/>
      <c r="J172" s="28"/>
      <c r="K172" s="28"/>
      <c r="L172" s="28"/>
      <c r="M172" s="28"/>
    </row>
    <row r="173" spans="2:13" ht="12.75">
      <c r="B173" s="28"/>
      <c r="C173" s="28"/>
      <c r="D173" s="28"/>
      <c r="E173" s="28"/>
      <c r="F173" s="28"/>
      <c r="G173" s="28"/>
      <c r="H173" s="28"/>
      <c r="I173" s="28"/>
      <c r="J173" s="28"/>
      <c r="K173" s="28"/>
      <c r="L173" s="28"/>
      <c r="M173" s="28"/>
    </row>
    <row r="174" spans="2:13" ht="12.75">
      <c r="B174" s="28"/>
      <c r="C174" s="28"/>
      <c r="D174" s="28"/>
      <c r="E174" s="28"/>
      <c r="F174" s="28"/>
      <c r="G174" s="28"/>
      <c r="H174" s="28"/>
      <c r="I174" s="28"/>
      <c r="J174" s="28"/>
      <c r="K174" s="28"/>
      <c r="L174" s="28"/>
      <c r="M174" s="28"/>
    </row>
    <row r="175" spans="2:13" ht="12.75">
      <c r="B175" s="28"/>
      <c r="C175" s="28"/>
      <c r="D175" s="28"/>
      <c r="E175" s="28"/>
      <c r="F175" s="28"/>
      <c r="G175" s="28"/>
      <c r="H175" s="28"/>
      <c r="I175" s="28"/>
      <c r="J175" s="28"/>
      <c r="K175" s="28"/>
      <c r="L175" s="28"/>
      <c r="M175" s="28"/>
    </row>
    <row r="176" spans="2:13" ht="12.75">
      <c r="B176" s="28"/>
      <c r="C176" s="28"/>
      <c r="D176" s="28"/>
      <c r="E176" s="28"/>
      <c r="F176" s="28"/>
      <c r="G176" s="28"/>
      <c r="H176" s="28"/>
      <c r="I176" s="28"/>
      <c r="J176" s="28"/>
      <c r="K176" s="28"/>
      <c r="L176" s="28"/>
      <c r="M176" s="28"/>
    </row>
    <row r="177" spans="2:13" ht="12.75">
      <c r="B177" s="28"/>
      <c r="C177" s="28"/>
      <c r="D177" s="28"/>
      <c r="E177" s="28"/>
      <c r="F177" s="28"/>
      <c r="G177" s="28"/>
      <c r="H177" s="28"/>
      <c r="I177" s="28"/>
      <c r="J177" s="28"/>
      <c r="K177" s="28"/>
      <c r="L177" s="28"/>
      <c r="M177" s="28"/>
    </row>
    <row r="178" spans="2:13" ht="12.75">
      <c r="B178" s="28"/>
      <c r="C178" s="28"/>
      <c r="D178" s="28"/>
      <c r="E178" s="28"/>
      <c r="F178" s="28"/>
      <c r="G178" s="28"/>
      <c r="H178" s="28"/>
      <c r="I178" s="28"/>
      <c r="J178" s="28"/>
      <c r="K178" s="28"/>
      <c r="L178" s="28"/>
      <c r="M178" s="28"/>
    </row>
    <row r="179" spans="2:13" ht="12.75">
      <c r="B179" s="28"/>
      <c r="C179" s="28"/>
      <c r="D179" s="28"/>
      <c r="E179" s="28"/>
      <c r="F179" s="28"/>
      <c r="G179" s="28"/>
      <c r="H179" s="28"/>
      <c r="I179" s="28"/>
      <c r="J179" s="28"/>
      <c r="K179" s="28"/>
      <c r="L179" s="28"/>
      <c r="M179" s="28"/>
    </row>
    <row r="180" spans="2:13" ht="12.75">
      <c r="B180" s="28"/>
      <c r="C180" s="28"/>
      <c r="D180" s="28"/>
      <c r="E180" s="28"/>
      <c r="F180" s="28"/>
      <c r="G180" s="28"/>
      <c r="H180" s="28"/>
      <c r="I180" s="28"/>
      <c r="J180" s="28"/>
      <c r="K180" s="28"/>
      <c r="L180" s="28"/>
      <c r="M180" s="28"/>
    </row>
    <row r="181" spans="2:13" ht="12.75">
      <c r="B181" s="28"/>
      <c r="C181" s="28"/>
      <c r="D181" s="28"/>
      <c r="E181" s="28"/>
      <c r="F181" s="28"/>
      <c r="G181" s="28"/>
      <c r="H181" s="28"/>
      <c r="I181" s="28"/>
      <c r="J181" s="28"/>
      <c r="K181" s="28"/>
      <c r="L181" s="28"/>
      <c r="M181" s="28"/>
    </row>
    <row r="182" spans="2:13" ht="12.75">
      <c r="B182" s="28"/>
      <c r="C182" s="28"/>
      <c r="D182" s="28"/>
      <c r="E182" s="28"/>
      <c r="F182" s="28"/>
      <c r="G182" s="28"/>
      <c r="H182" s="28"/>
      <c r="I182" s="28"/>
      <c r="J182" s="28"/>
      <c r="K182" s="28"/>
      <c r="L182" s="28"/>
      <c r="M182" s="28"/>
    </row>
    <row r="183" spans="2:13" ht="12.75">
      <c r="B183" s="28"/>
      <c r="C183" s="28"/>
      <c r="D183" s="28"/>
      <c r="E183" s="28"/>
      <c r="F183" s="28"/>
      <c r="G183" s="28"/>
      <c r="H183" s="28"/>
      <c r="I183" s="28"/>
      <c r="J183" s="28"/>
      <c r="K183" s="28"/>
      <c r="L183" s="28"/>
      <c r="M183" s="28"/>
    </row>
    <row r="184" spans="2:13" ht="12.75">
      <c r="B184" s="28"/>
      <c r="C184" s="28"/>
      <c r="D184" s="28"/>
      <c r="E184" s="28"/>
      <c r="F184" s="28"/>
      <c r="G184" s="28"/>
      <c r="H184" s="28"/>
      <c r="I184" s="28"/>
      <c r="J184" s="28"/>
      <c r="K184" s="28"/>
      <c r="L184" s="28"/>
      <c r="M184" s="28"/>
    </row>
    <row r="185" spans="2:13" ht="12.75">
      <c r="B185" s="28"/>
      <c r="C185" s="28"/>
      <c r="D185" s="28"/>
      <c r="E185" s="28"/>
      <c r="F185" s="28"/>
      <c r="G185" s="28"/>
      <c r="H185" s="28"/>
      <c r="I185" s="28"/>
      <c r="J185" s="28"/>
      <c r="K185" s="28"/>
      <c r="L185" s="28"/>
      <c r="M185" s="28"/>
    </row>
    <row r="186" spans="2:13" ht="12.75">
      <c r="B186" s="28"/>
      <c r="C186" s="28"/>
      <c r="D186" s="28"/>
      <c r="E186" s="28"/>
      <c r="F186" s="28"/>
      <c r="G186" s="28"/>
      <c r="H186" s="28"/>
      <c r="I186" s="28"/>
      <c r="J186" s="28"/>
      <c r="K186" s="28"/>
      <c r="L186" s="28"/>
      <c r="M186" s="28"/>
    </row>
    <row r="187" spans="2:13" ht="12.75">
      <c r="B187" s="28"/>
      <c r="C187" s="28"/>
      <c r="D187" s="28"/>
      <c r="E187" s="28"/>
      <c r="F187" s="28"/>
      <c r="G187" s="28"/>
      <c r="H187" s="28"/>
      <c r="I187" s="28"/>
      <c r="J187" s="28"/>
      <c r="K187" s="28"/>
      <c r="L187" s="28"/>
      <c r="M187" s="28"/>
    </row>
    <row r="188" spans="2:13" ht="12.75">
      <c r="B188" s="28"/>
      <c r="C188" s="28"/>
      <c r="D188" s="28"/>
      <c r="E188" s="28"/>
      <c r="F188" s="28"/>
      <c r="G188" s="28"/>
      <c r="H188" s="28"/>
      <c r="I188" s="28"/>
      <c r="J188" s="28"/>
      <c r="K188" s="28"/>
      <c r="L188" s="28"/>
      <c r="M188" s="28"/>
    </row>
    <row r="189" spans="2:13" ht="12.75">
      <c r="B189" s="28"/>
      <c r="C189" s="28"/>
      <c r="D189" s="28"/>
      <c r="E189" s="28"/>
      <c r="F189" s="28"/>
      <c r="G189" s="28"/>
      <c r="H189" s="28"/>
      <c r="I189" s="28"/>
      <c r="J189" s="28"/>
      <c r="K189" s="28"/>
      <c r="L189" s="28"/>
      <c r="M189" s="28"/>
    </row>
    <row r="190" spans="2:13" ht="12.75">
      <c r="B190" s="28"/>
      <c r="C190" s="28"/>
      <c r="D190" s="28"/>
      <c r="E190" s="28"/>
      <c r="F190" s="28"/>
      <c r="G190" s="28"/>
      <c r="H190" s="28"/>
      <c r="I190" s="28"/>
      <c r="J190" s="28"/>
      <c r="K190" s="28"/>
      <c r="L190" s="28"/>
      <c r="M190" s="28"/>
    </row>
    <row r="191" spans="2:13" ht="12.75">
      <c r="B191" s="28"/>
      <c r="C191" s="28"/>
      <c r="D191" s="28"/>
      <c r="E191" s="28"/>
      <c r="F191" s="28"/>
      <c r="G191" s="28"/>
      <c r="H191" s="28"/>
      <c r="I191" s="28"/>
      <c r="J191" s="28"/>
      <c r="K191" s="28"/>
      <c r="L191" s="28"/>
      <c r="M191" s="28"/>
    </row>
    <row r="192" spans="2:13" ht="12.75">
      <c r="B192" s="28"/>
      <c r="C192" s="28"/>
      <c r="D192" s="28"/>
      <c r="E192" s="28"/>
      <c r="F192" s="28"/>
      <c r="G192" s="28"/>
      <c r="H192" s="28"/>
      <c r="I192" s="28"/>
      <c r="J192" s="28"/>
      <c r="K192" s="28"/>
      <c r="L192" s="28"/>
      <c r="M192" s="28"/>
    </row>
    <row r="193" spans="2:13" ht="12.75">
      <c r="B193" s="28"/>
      <c r="C193" s="28"/>
      <c r="D193" s="28"/>
      <c r="E193" s="28"/>
      <c r="F193" s="28"/>
      <c r="G193" s="28"/>
      <c r="H193" s="28"/>
      <c r="I193" s="28"/>
      <c r="J193" s="28"/>
      <c r="K193" s="28"/>
      <c r="L193" s="28"/>
      <c r="M193" s="28"/>
    </row>
    <row r="194" spans="2:13" ht="12.75">
      <c r="B194" s="28"/>
      <c r="C194" s="28"/>
      <c r="D194" s="28"/>
      <c r="E194" s="28"/>
      <c r="F194" s="28"/>
      <c r="G194" s="28"/>
      <c r="H194" s="28"/>
      <c r="I194" s="28"/>
      <c r="J194" s="28"/>
      <c r="K194" s="28"/>
      <c r="L194" s="28"/>
      <c r="M194" s="28"/>
    </row>
    <row r="195" spans="2:13" ht="12.75">
      <c r="B195" s="28"/>
      <c r="C195" s="28"/>
      <c r="D195" s="28"/>
      <c r="E195" s="28"/>
      <c r="F195" s="28"/>
      <c r="G195" s="28"/>
      <c r="H195" s="28"/>
      <c r="I195" s="28"/>
      <c r="J195" s="28"/>
      <c r="K195" s="28"/>
      <c r="L195" s="28"/>
      <c r="M195" s="28"/>
    </row>
    <row r="196" spans="2:13" ht="12.75">
      <c r="B196" s="28"/>
      <c r="C196" s="28"/>
      <c r="D196" s="28"/>
      <c r="E196" s="28"/>
      <c r="F196" s="28"/>
      <c r="G196" s="28"/>
      <c r="H196" s="28"/>
      <c r="I196" s="28"/>
      <c r="J196" s="28"/>
      <c r="K196" s="28"/>
      <c r="L196" s="28"/>
      <c r="M196" s="28"/>
    </row>
    <row r="197" spans="2:13" ht="12.75">
      <c r="B197" s="28"/>
      <c r="C197" s="28"/>
      <c r="D197" s="28"/>
      <c r="E197" s="28"/>
      <c r="F197" s="28"/>
      <c r="G197" s="28"/>
      <c r="H197" s="28"/>
      <c r="I197" s="28"/>
      <c r="J197" s="28"/>
      <c r="K197" s="28"/>
      <c r="L197" s="28"/>
      <c r="M197" s="28"/>
    </row>
    <row r="198" spans="2:13" ht="12.75">
      <c r="B198" s="28"/>
      <c r="C198" s="28"/>
      <c r="D198" s="28"/>
      <c r="E198" s="28"/>
      <c r="F198" s="28"/>
      <c r="G198" s="28"/>
      <c r="H198" s="28"/>
      <c r="I198" s="28"/>
      <c r="J198" s="28"/>
      <c r="K198" s="28"/>
      <c r="L198" s="28"/>
      <c r="M198" s="28"/>
    </row>
    <row r="199" spans="2:13" ht="12.75">
      <c r="B199" s="28"/>
      <c r="C199" s="28"/>
      <c r="D199" s="28"/>
      <c r="E199" s="28"/>
      <c r="F199" s="28"/>
      <c r="G199" s="28"/>
      <c r="H199" s="28"/>
      <c r="I199" s="28"/>
      <c r="J199" s="28"/>
      <c r="K199" s="28"/>
      <c r="L199" s="28"/>
      <c r="M199" s="28"/>
    </row>
    <row r="200" spans="2:13" ht="12.75">
      <c r="B200" s="28"/>
      <c r="C200" s="28"/>
      <c r="D200" s="28"/>
      <c r="E200" s="28"/>
      <c r="F200" s="28"/>
      <c r="G200" s="28"/>
      <c r="H200" s="28"/>
      <c r="I200" s="28"/>
      <c r="J200" s="28"/>
      <c r="K200" s="28"/>
      <c r="L200" s="28"/>
      <c r="M200" s="28"/>
    </row>
    <row r="201" spans="2:13" ht="12.75">
      <c r="B201" s="28"/>
      <c r="C201" s="28"/>
      <c r="D201" s="28"/>
      <c r="E201" s="28"/>
      <c r="F201" s="28"/>
      <c r="G201" s="28"/>
      <c r="H201" s="28"/>
      <c r="I201" s="28"/>
      <c r="J201" s="28"/>
      <c r="K201" s="28"/>
      <c r="L201" s="28"/>
      <c r="M201" s="28"/>
    </row>
    <row r="202" spans="2:13" ht="12.75">
      <c r="B202" s="28"/>
      <c r="C202" s="28"/>
      <c r="D202" s="28"/>
      <c r="E202" s="28"/>
      <c r="F202" s="28"/>
      <c r="G202" s="28"/>
      <c r="H202" s="28"/>
      <c r="I202" s="28"/>
      <c r="J202" s="28"/>
      <c r="K202" s="28"/>
      <c r="L202" s="28"/>
      <c r="M202" s="28"/>
    </row>
    <row r="203" spans="2:13" ht="12.75">
      <c r="B203" s="28"/>
      <c r="C203" s="28"/>
      <c r="D203" s="28"/>
      <c r="E203" s="28"/>
      <c r="F203" s="28"/>
      <c r="G203" s="28"/>
      <c r="H203" s="28"/>
      <c r="I203" s="28"/>
      <c r="J203" s="28"/>
      <c r="K203" s="28"/>
      <c r="L203" s="28"/>
      <c r="M203" s="28"/>
    </row>
    <row r="204" spans="2:13" ht="12.75">
      <c r="B204" s="28"/>
      <c r="C204" s="28"/>
      <c r="D204" s="28"/>
      <c r="E204" s="28"/>
      <c r="F204" s="28"/>
      <c r="G204" s="28"/>
      <c r="H204" s="28"/>
      <c r="I204" s="28"/>
      <c r="J204" s="28"/>
      <c r="K204" s="28"/>
      <c r="L204" s="28"/>
      <c r="M204" s="28"/>
    </row>
    <row r="205" spans="2:13" ht="12.75">
      <c r="B205" s="28"/>
      <c r="C205" s="28"/>
      <c r="D205" s="28"/>
      <c r="E205" s="28"/>
      <c r="F205" s="28"/>
      <c r="G205" s="28"/>
      <c r="H205" s="28"/>
      <c r="I205" s="28"/>
      <c r="J205" s="28"/>
      <c r="K205" s="28"/>
      <c r="L205" s="28"/>
      <c r="M205" s="28"/>
    </row>
    <row r="206" spans="2:13" ht="12.75">
      <c r="B206" s="28"/>
      <c r="C206" s="28"/>
      <c r="D206" s="28"/>
      <c r="E206" s="28"/>
      <c r="F206" s="28"/>
      <c r="G206" s="28"/>
      <c r="H206" s="28"/>
      <c r="I206" s="28"/>
      <c r="J206" s="28"/>
      <c r="K206" s="28"/>
      <c r="L206" s="28"/>
      <c r="M206" s="28"/>
    </row>
    <row r="207" spans="2:13" ht="12.75">
      <c r="B207" s="28"/>
      <c r="C207" s="28"/>
      <c r="D207" s="28"/>
      <c r="E207" s="28"/>
      <c r="F207" s="28"/>
      <c r="G207" s="28"/>
      <c r="H207" s="28"/>
      <c r="I207" s="28"/>
      <c r="J207" s="28"/>
      <c r="K207" s="28"/>
      <c r="L207" s="28"/>
      <c r="M207" s="28"/>
    </row>
    <row r="208" spans="2:13" ht="12.75">
      <c r="B208" s="28"/>
      <c r="C208" s="28"/>
      <c r="D208" s="28"/>
      <c r="E208" s="28"/>
      <c r="F208" s="28"/>
      <c r="G208" s="28"/>
      <c r="H208" s="28"/>
      <c r="I208" s="28"/>
      <c r="J208" s="28"/>
      <c r="K208" s="28"/>
      <c r="L208" s="28"/>
      <c r="M208" s="28"/>
    </row>
    <row r="209" spans="2:13" ht="12.75">
      <c r="B209" s="28"/>
      <c r="C209" s="28"/>
      <c r="D209" s="28"/>
      <c r="E209" s="28"/>
      <c r="F209" s="28"/>
      <c r="G209" s="28"/>
      <c r="H209" s="28"/>
      <c r="I209" s="28"/>
      <c r="J209" s="28"/>
      <c r="K209" s="28"/>
      <c r="L209" s="28"/>
      <c r="M209" s="28"/>
    </row>
    <row r="210" spans="2:13" ht="12.75">
      <c r="B210" s="28"/>
      <c r="C210" s="28"/>
      <c r="D210" s="28"/>
      <c r="E210" s="28"/>
      <c r="F210" s="28"/>
      <c r="G210" s="28"/>
      <c r="H210" s="28"/>
      <c r="I210" s="28"/>
      <c r="J210" s="28"/>
      <c r="K210" s="28"/>
      <c r="L210" s="28"/>
      <c r="M210" s="28"/>
    </row>
    <row r="211" spans="2:13" ht="12.75">
      <c r="B211" s="28"/>
      <c r="C211" s="28"/>
      <c r="D211" s="28"/>
      <c r="E211" s="28"/>
      <c r="F211" s="28"/>
      <c r="G211" s="28"/>
      <c r="H211" s="28"/>
      <c r="I211" s="28"/>
      <c r="J211" s="28"/>
      <c r="K211" s="28"/>
      <c r="L211" s="28"/>
      <c r="M211" s="28"/>
    </row>
    <row r="212" spans="2:13" ht="12.75">
      <c r="B212" s="28"/>
      <c r="C212" s="28"/>
      <c r="D212" s="28"/>
      <c r="E212" s="28"/>
      <c r="F212" s="28"/>
      <c r="G212" s="28"/>
      <c r="H212" s="28"/>
      <c r="I212" s="28"/>
      <c r="J212" s="28"/>
      <c r="K212" s="28"/>
      <c r="L212" s="28"/>
      <c r="M212" s="28"/>
    </row>
    <row r="213" spans="2:13" ht="12.75">
      <c r="B213" s="28"/>
      <c r="C213" s="28"/>
      <c r="D213" s="28"/>
      <c r="E213" s="28"/>
      <c r="F213" s="28"/>
      <c r="G213" s="28"/>
      <c r="H213" s="28"/>
      <c r="I213" s="28"/>
      <c r="J213" s="28"/>
      <c r="K213" s="28"/>
      <c r="L213" s="28"/>
      <c r="M213" s="28"/>
    </row>
    <row r="214" spans="2:13" ht="12.75">
      <c r="B214" s="28"/>
      <c r="C214" s="28"/>
      <c r="D214" s="28"/>
      <c r="E214" s="28"/>
      <c r="F214" s="28"/>
      <c r="G214" s="28"/>
      <c r="H214" s="28"/>
      <c r="I214" s="28"/>
      <c r="J214" s="28"/>
      <c r="K214" s="28"/>
      <c r="L214" s="28"/>
      <c r="M214" s="28"/>
    </row>
  </sheetData>
  <printOptions/>
  <pageMargins left="0.75" right="0.75" top="0.4" bottom="1" header="0.5" footer="0.5"/>
  <pageSetup fitToHeight="1" fitToWidth="1" horizontalDpi="600" verticalDpi="600" orientation="landscape" paperSize="9" scale="98" r:id="rId3"/>
  <legacyDrawing r:id="rId2"/>
</worksheet>
</file>

<file path=xl/worksheets/sheet13.xml><?xml version="1.0" encoding="utf-8"?>
<worksheet xmlns="http://schemas.openxmlformats.org/spreadsheetml/2006/main" xmlns:r="http://schemas.openxmlformats.org/officeDocument/2006/relationships">
  <sheetPr codeName="Sheet54"/>
  <dimension ref="B1:L54"/>
  <sheetViews>
    <sheetView workbookViewId="0" topLeftCell="A1">
      <selection activeCell="B1" sqref="B1:C1"/>
    </sheetView>
  </sheetViews>
  <sheetFormatPr defaultColWidth="9.140625" defaultRowHeight="12.75"/>
  <cols>
    <col min="1" max="1" width="0.42578125" style="432" customWidth="1"/>
    <col min="2" max="3" width="5.7109375" style="432" customWidth="1"/>
    <col min="4" max="5" width="5.57421875" style="432" customWidth="1"/>
    <col min="6" max="6" width="6.00390625" style="432" customWidth="1"/>
    <col min="7" max="7" width="5.57421875" style="432" customWidth="1"/>
    <col min="8" max="8" width="5.8515625" style="432" customWidth="1"/>
    <col min="9" max="9" width="7.00390625" style="432" bestFit="1" customWidth="1"/>
    <col min="10" max="16384" width="9.140625" style="432" customWidth="1"/>
  </cols>
  <sheetData>
    <row r="1" spans="2:8" ht="15" customHeight="1">
      <c r="B1" s="520" t="s">
        <v>163</v>
      </c>
      <c r="C1" s="520"/>
      <c r="H1" s="433" t="s">
        <v>163</v>
      </c>
    </row>
    <row r="2" spans="2:8" ht="18" customHeight="1">
      <c r="B2" s="519" t="s">
        <v>164</v>
      </c>
      <c r="C2" s="519"/>
      <c r="D2" s="519"/>
      <c r="E2" s="519"/>
      <c r="F2" s="519"/>
      <c r="G2" s="519"/>
      <c r="H2" s="519"/>
    </row>
    <row r="3" spans="2:8" ht="14.25" customHeight="1">
      <c r="B3" s="519"/>
      <c r="C3" s="519"/>
      <c r="D3" s="519"/>
      <c r="E3" s="519"/>
      <c r="F3" s="519"/>
      <c r="G3" s="519"/>
      <c r="H3" s="519"/>
    </row>
    <row r="4" spans="2:8" ht="15" customHeight="1">
      <c r="B4" s="519" t="s">
        <v>178</v>
      </c>
      <c r="C4" s="519"/>
      <c r="D4" s="519"/>
      <c r="E4" s="519"/>
      <c r="F4" s="519"/>
      <c r="G4" s="519"/>
      <c r="H4" s="519"/>
    </row>
    <row r="5" spans="2:8" ht="12.75" customHeight="1">
      <c r="B5" s="521" t="s">
        <v>165</v>
      </c>
      <c r="C5" s="521"/>
      <c r="D5" s="521"/>
      <c r="E5" s="521"/>
      <c r="F5" s="521"/>
      <c r="G5" s="521"/>
      <c r="H5" s="521"/>
    </row>
    <row r="6" spans="2:8" ht="3" customHeight="1">
      <c r="B6" s="434"/>
      <c r="C6" s="434"/>
      <c r="D6" s="434"/>
      <c r="E6" s="434"/>
      <c r="F6" s="434"/>
      <c r="G6" s="434"/>
      <c r="H6" s="434"/>
    </row>
    <row r="7" spans="2:11" s="435" customFormat="1" ht="19.5" customHeight="1">
      <c r="B7" s="436"/>
      <c r="C7" s="515" t="s">
        <v>166</v>
      </c>
      <c r="D7" s="515" t="s">
        <v>167</v>
      </c>
      <c r="E7" s="515" t="s">
        <v>168</v>
      </c>
      <c r="F7" s="515" t="s">
        <v>169</v>
      </c>
      <c r="G7" s="515" t="s">
        <v>170</v>
      </c>
      <c r="H7" s="517" t="s">
        <v>171</v>
      </c>
      <c r="K7" s="437"/>
    </row>
    <row r="8" spans="2:8" s="435" customFormat="1" ht="33" customHeight="1">
      <c r="B8" s="436"/>
      <c r="C8" s="516"/>
      <c r="D8" s="516"/>
      <c r="E8" s="516"/>
      <c r="F8" s="516"/>
      <c r="G8" s="516"/>
      <c r="H8" s="518"/>
    </row>
    <row r="9" spans="2:8" s="438" customFormat="1" ht="12" customHeight="1">
      <c r="B9" s="439">
        <v>1970</v>
      </c>
      <c r="C9" s="440">
        <v>1562.2589999999998</v>
      </c>
      <c r="D9" s="441">
        <v>269.422</v>
      </c>
      <c r="E9" s="441">
        <v>219.39799999999997</v>
      </c>
      <c r="F9" s="442">
        <v>34.08</v>
      </c>
      <c r="G9" s="443">
        <v>33</v>
      </c>
      <c r="H9" s="444">
        <f aca="true" t="shared" si="0" ref="H9:H19">SUM(C9:G9)</f>
        <v>2118.1589999999997</v>
      </c>
    </row>
    <row r="10" spans="2:8" s="438" customFormat="1" ht="12" customHeight="1">
      <c r="B10" s="445">
        <v>1980</v>
      </c>
      <c r="C10" s="446">
        <v>2246.163</v>
      </c>
      <c r="D10" s="447">
        <v>347.831</v>
      </c>
      <c r="E10" s="447">
        <v>247.86700000000002</v>
      </c>
      <c r="F10" s="448">
        <v>35.33</v>
      </c>
      <c r="G10" s="449">
        <v>74</v>
      </c>
      <c r="H10" s="450">
        <f t="shared" si="0"/>
        <v>2951.1910000000003</v>
      </c>
    </row>
    <row r="11" spans="2:8" s="438" customFormat="1" ht="12" customHeight="1">
      <c r="B11" s="445">
        <v>1990</v>
      </c>
      <c r="C11" s="446">
        <v>3139.406</v>
      </c>
      <c r="D11" s="447">
        <v>369.04299999999995</v>
      </c>
      <c r="E11" s="447">
        <v>268.14099999999996</v>
      </c>
      <c r="F11" s="448">
        <v>41.61</v>
      </c>
      <c r="G11" s="451">
        <v>157.25406632994898</v>
      </c>
      <c r="H11" s="450">
        <f t="shared" si="0"/>
        <v>3975.4540663299495</v>
      </c>
    </row>
    <row r="12" spans="2:8" s="438" customFormat="1" ht="12" customHeight="1">
      <c r="B12" s="445">
        <v>1991</v>
      </c>
      <c r="C12" s="446">
        <v>3209.61</v>
      </c>
      <c r="D12" s="447">
        <v>373.60799999999995</v>
      </c>
      <c r="E12" s="447">
        <v>276.23699999999997</v>
      </c>
      <c r="F12" s="448">
        <v>43.93800000000001</v>
      </c>
      <c r="G12" s="451">
        <v>166</v>
      </c>
      <c r="H12" s="450">
        <f t="shared" si="0"/>
        <v>4069.393</v>
      </c>
    </row>
    <row r="13" spans="2:8" s="438" customFormat="1" ht="12" customHeight="1">
      <c r="B13" s="445">
        <v>1995</v>
      </c>
      <c r="C13" s="446">
        <v>3463.348</v>
      </c>
      <c r="D13" s="447">
        <v>377.38800000000003</v>
      </c>
      <c r="E13" s="447">
        <v>273.59</v>
      </c>
      <c r="F13" s="448">
        <v>41.39</v>
      </c>
      <c r="G13" s="452">
        <v>201.50290793699997</v>
      </c>
      <c r="H13" s="450">
        <f t="shared" si="0"/>
        <v>4357.218907937</v>
      </c>
    </row>
    <row r="14" spans="2:8" s="453" customFormat="1" ht="12" customHeight="1">
      <c r="B14" s="445">
        <v>1997</v>
      </c>
      <c r="C14" s="446">
        <v>3576.193</v>
      </c>
      <c r="D14" s="447">
        <v>388.75699999999995</v>
      </c>
      <c r="E14" s="447">
        <v>284.87600000000003</v>
      </c>
      <c r="F14" s="447">
        <v>42.646</v>
      </c>
      <c r="G14" s="452">
        <v>221.93507445650002</v>
      </c>
      <c r="H14" s="450">
        <f t="shared" si="0"/>
        <v>4514.4070744565</v>
      </c>
    </row>
    <row r="15" spans="2:8" s="453" customFormat="1" ht="12" customHeight="1">
      <c r="B15" s="445">
        <v>1998</v>
      </c>
      <c r="C15" s="446">
        <v>3654.898</v>
      </c>
      <c r="D15" s="447">
        <v>395.385</v>
      </c>
      <c r="E15" s="447">
        <v>287.07400000000007</v>
      </c>
      <c r="F15" s="447">
        <v>43.59</v>
      </c>
      <c r="G15" s="452">
        <v>240.79109568950003</v>
      </c>
      <c r="H15" s="450">
        <f t="shared" si="0"/>
        <v>4621.7380956895</v>
      </c>
    </row>
    <row r="16" spans="2:8" s="453" customFormat="1" ht="12" customHeight="1">
      <c r="B16" s="445">
        <v>1999</v>
      </c>
      <c r="C16" s="446">
        <v>3725.7780000000002</v>
      </c>
      <c r="D16" s="447">
        <v>398.407</v>
      </c>
      <c r="E16" s="448">
        <v>295.185</v>
      </c>
      <c r="F16" s="447">
        <v>44.858999999999995</v>
      </c>
      <c r="G16" s="451">
        <v>261.3</v>
      </c>
      <c r="H16" s="450">
        <f t="shared" si="0"/>
        <v>4725.529000000001</v>
      </c>
    </row>
    <row r="17" spans="2:8" s="453" customFormat="1" ht="12" customHeight="1">
      <c r="B17" s="445">
        <v>2000</v>
      </c>
      <c r="C17" s="446">
        <v>3780.028</v>
      </c>
      <c r="D17" s="447">
        <v>401.76099999999997</v>
      </c>
      <c r="E17" s="448">
        <v>304.49099999999993</v>
      </c>
      <c r="F17" s="447">
        <v>46.77199999999999</v>
      </c>
      <c r="G17" s="451">
        <v>283.61</v>
      </c>
      <c r="H17" s="450">
        <f t="shared" si="0"/>
        <v>4816.661999999999</v>
      </c>
    </row>
    <row r="18" spans="2:8" s="453" customFormat="1" ht="12" customHeight="1">
      <c r="B18" s="445">
        <v>2001</v>
      </c>
      <c r="C18" s="446">
        <v>3815.68</v>
      </c>
      <c r="D18" s="447">
        <v>404.521</v>
      </c>
      <c r="E18" s="448">
        <v>307.637</v>
      </c>
      <c r="F18" s="447">
        <v>47.552</v>
      </c>
      <c r="G18" s="451">
        <v>286.26</v>
      </c>
      <c r="H18" s="450">
        <f t="shared" si="0"/>
        <v>4861.65</v>
      </c>
    </row>
    <row r="19" spans="2:10" s="453" customFormat="1" ht="12" customHeight="1">
      <c r="B19" s="454">
        <v>2002</v>
      </c>
      <c r="C19" s="455">
        <v>3882.066</v>
      </c>
      <c r="D19" s="456">
        <v>410.86199999999997</v>
      </c>
      <c r="E19" s="457">
        <v>306.88399999999996</v>
      </c>
      <c r="F19" s="456">
        <v>47.52</v>
      </c>
      <c r="G19" s="458">
        <v>279.89</v>
      </c>
      <c r="H19" s="459">
        <f t="shared" si="0"/>
        <v>4927.222000000001</v>
      </c>
      <c r="J19" s="460"/>
    </row>
    <row r="20" spans="2:8" s="461" customFormat="1" ht="12" customHeight="1">
      <c r="B20" s="462" t="s">
        <v>172</v>
      </c>
      <c r="C20" s="463">
        <f aca="true" t="shared" si="1" ref="C20:H20">(C19/C13)-1</f>
        <v>0.12089977674781749</v>
      </c>
      <c r="D20" s="464">
        <f t="shared" si="1"/>
        <v>0.08869916372539643</v>
      </c>
      <c r="E20" s="464">
        <f t="shared" si="1"/>
        <v>0.1216930443364157</v>
      </c>
      <c r="F20" s="464">
        <f t="shared" si="1"/>
        <v>0.14810340661995647</v>
      </c>
      <c r="G20" s="465">
        <f t="shared" si="1"/>
        <v>0.38901221260542695</v>
      </c>
      <c r="H20" s="466">
        <f t="shared" si="1"/>
        <v>0.13081809844915004</v>
      </c>
    </row>
    <row r="21" spans="2:8" ht="4.5" customHeight="1">
      <c r="B21" s="434"/>
      <c r="C21" s="434"/>
      <c r="D21" s="434"/>
      <c r="E21" s="434"/>
      <c r="F21" s="434"/>
      <c r="G21" s="434"/>
      <c r="H21" s="434"/>
    </row>
    <row r="22" spans="2:8" ht="21" customHeight="1">
      <c r="B22" s="522" t="s">
        <v>179</v>
      </c>
      <c r="C22" s="522"/>
      <c r="D22" s="522"/>
      <c r="E22" s="522"/>
      <c r="F22" s="522"/>
      <c r="G22" s="522"/>
      <c r="H22" s="522"/>
    </row>
    <row r="23" spans="2:8" s="435" customFormat="1" ht="19.5" customHeight="1">
      <c r="B23" s="436"/>
      <c r="C23" s="515" t="s">
        <v>166</v>
      </c>
      <c r="D23" s="515" t="s">
        <v>167</v>
      </c>
      <c r="E23" s="515" t="s">
        <v>168</v>
      </c>
      <c r="F23" s="515" t="s">
        <v>169</v>
      </c>
      <c r="G23" s="515" t="s">
        <v>170</v>
      </c>
      <c r="H23" s="517" t="s">
        <v>171</v>
      </c>
    </row>
    <row r="24" spans="2:8" s="435" customFormat="1" ht="33" customHeight="1">
      <c r="B24" s="436"/>
      <c r="C24" s="516"/>
      <c r="D24" s="516"/>
      <c r="E24" s="516"/>
      <c r="F24" s="516"/>
      <c r="G24" s="516"/>
      <c r="H24" s="518"/>
    </row>
    <row r="25" spans="2:8" s="438" customFormat="1" ht="12" customHeight="1">
      <c r="B25" s="467" t="s">
        <v>173</v>
      </c>
      <c r="C25" s="468">
        <f aca="true" t="shared" si="2" ref="C25:H26">100*(POWER((C10/C9),1/10)-1)</f>
        <v>3.6976282415886574</v>
      </c>
      <c r="D25" s="469">
        <f t="shared" si="2"/>
        <v>2.587281861854196</v>
      </c>
      <c r="E25" s="469">
        <f t="shared" si="2"/>
        <v>1.2275217552581763</v>
      </c>
      <c r="F25" s="469">
        <f t="shared" si="2"/>
        <v>0.36086715738778974</v>
      </c>
      <c r="G25" s="470">
        <f t="shared" si="2"/>
        <v>8.410607475907605</v>
      </c>
      <c r="H25" s="471">
        <f t="shared" si="2"/>
        <v>3.3722278189213473</v>
      </c>
    </row>
    <row r="26" spans="2:8" s="438" customFormat="1" ht="12" customHeight="1">
      <c r="B26" s="472" t="s">
        <v>174</v>
      </c>
      <c r="C26" s="473">
        <f t="shared" si="2"/>
        <v>3.4047815544592464</v>
      </c>
      <c r="D26" s="474">
        <f t="shared" si="2"/>
        <v>0.5937199594277631</v>
      </c>
      <c r="E26" s="474">
        <f t="shared" si="2"/>
        <v>0.7893052144648083</v>
      </c>
      <c r="F26" s="474">
        <f t="shared" si="2"/>
        <v>1.6495377045883775</v>
      </c>
      <c r="G26" s="475">
        <f t="shared" si="2"/>
        <v>7.829357248820701</v>
      </c>
      <c r="H26" s="476">
        <f t="shared" si="2"/>
        <v>3.0241267849115294</v>
      </c>
    </row>
    <row r="27" spans="2:8" s="438" customFormat="1" ht="12" customHeight="1">
      <c r="B27" s="472" t="s">
        <v>175</v>
      </c>
      <c r="C27" s="473">
        <f aca="true" t="shared" si="3" ref="C27:H27">100*(POWER((C17/C11),1/10)-1)</f>
        <v>1.87432713039557</v>
      </c>
      <c r="D27" s="474">
        <f t="shared" si="3"/>
        <v>0.8530601573047525</v>
      </c>
      <c r="E27" s="474">
        <f t="shared" si="3"/>
        <v>1.279400874094283</v>
      </c>
      <c r="F27" s="474">
        <f t="shared" si="3"/>
        <v>1.1763068104869712</v>
      </c>
      <c r="G27" s="475">
        <f t="shared" si="3"/>
        <v>6.074737461560509</v>
      </c>
      <c r="H27" s="476">
        <f t="shared" si="3"/>
        <v>1.9379611764316351</v>
      </c>
    </row>
    <row r="28" spans="2:8" s="438" customFormat="1" ht="12" customHeight="1">
      <c r="B28" s="477" t="s">
        <v>172</v>
      </c>
      <c r="C28" s="478">
        <f aca="true" t="shared" si="4" ref="C28:H28">100*(POWER((C19/C13),1/7)-1)</f>
        <v>1.6438177808222765</v>
      </c>
      <c r="D28" s="479">
        <f t="shared" si="4"/>
        <v>1.2214503076025007</v>
      </c>
      <c r="E28" s="479">
        <f t="shared" si="4"/>
        <v>1.6540909436473905</v>
      </c>
      <c r="F28" s="479">
        <f t="shared" si="4"/>
        <v>1.9926122359130494</v>
      </c>
      <c r="G28" s="480">
        <f t="shared" si="4"/>
        <v>4.8061048498783565</v>
      </c>
      <c r="H28" s="481">
        <f t="shared" si="4"/>
        <v>1.771818750751919</v>
      </c>
    </row>
    <row r="29" spans="2:8" ht="12" customHeight="1">
      <c r="B29" s="462">
        <v>2002</v>
      </c>
      <c r="C29" s="482">
        <f aca="true" t="shared" si="5" ref="C29:H29">100*((C19/C18)-1)</f>
        <v>1.7398209493458605</v>
      </c>
      <c r="D29" s="483">
        <f t="shared" si="5"/>
        <v>1.5675329587339082</v>
      </c>
      <c r="E29" s="484">
        <f t="shared" si="5"/>
        <v>-0.24476899722726264</v>
      </c>
      <c r="F29" s="483">
        <f t="shared" si="5"/>
        <v>-0.06729475100941684</v>
      </c>
      <c r="G29" s="485">
        <f t="shared" si="5"/>
        <v>-2.2252497729337017</v>
      </c>
      <c r="H29" s="486">
        <f t="shared" si="5"/>
        <v>1.3487601945841643</v>
      </c>
    </row>
    <row r="30" spans="2:8" ht="6.75" customHeight="1">
      <c r="B30" s="487"/>
      <c r="C30" s="487"/>
      <c r="D30" s="487"/>
      <c r="E30" s="487"/>
      <c r="F30" s="487"/>
      <c r="G30" s="487"/>
      <c r="H30" s="487"/>
    </row>
    <row r="31" spans="2:8" ht="15" customHeight="1">
      <c r="B31" s="523" t="s">
        <v>180</v>
      </c>
      <c r="C31" s="523"/>
      <c r="D31" s="523"/>
      <c r="E31" s="523"/>
      <c r="F31" s="523"/>
      <c r="G31" s="523"/>
      <c r="H31" s="523"/>
    </row>
    <row r="32" spans="2:8" s="435" customFormat="1" ht="19.5" customHeight="1">
      <c r="B32" s="436"/>
      <c r="C32" s="515" t="s">
        <v>166</v>
      </c>
      <c r="D32" s="515" t="s">
        <v>167</v>
      </c>
      <c r="E32" s="515" t="s">
        <v>168</v>
      </c>
      <c r="F32" s="515" t="s">
        <v>169</v>
      </c>
      <c r="G32" s="515" t="s">
        <v>170</v>
      </c>
      <c r="H32" s="488"/>
    </row>
    <row r="33" spans="2:8" s="435" customFormat="1" ht="30.75" customHeight="1">
      <c r="B33" s="436"/>
      <c r="C33" s="516"/>
      <c r="D33" s="516"/>
      <c r="E33" s="516"/>
      <c r="F33" s="516"/>
      <c r="G33" s="516"/>
      <c r="H33" s="488"/>
    </row>
    <row r="34" spans="2:10" s="438" customFormat="1" ht="12" customHeight="1">
      <c r="B34" s="467">
        <v>1970</v>
      </c>
      <c r="C34" s="489">
        <f aca="true" t="shared" si="6" ref="C34:C44">100*C9/SUM(C9:G9)</f>
        <v>73.7555112718167</v>
      </c>
      <c r="D34" s="490">
        <f aca="true" t="shared" si="7" ref="D34:D44">100*D9/SUM(C9:G9)</f>
        <v>12.719630584861669</v>
      </c>
      <c r="E34" s="490">
        <f aca="true" t="shared" si="8" ref="E34:E44">100*E9/SUM(C9:G9)</f>
        <v>10.357957074988231</v>
      </c>
      <c r="F34" s="490">
        <f aca="true" t="shared" si="9" ref="F34:F44">100*F9/SUM(C9:G9)</f>
        <v>1.6089443710316367</v>
      </c>
      <c r="G34" s="491">
        <f aca="true" t="shared" si="10" ref="G34:G44">100*G9/SUM(C9:G9)</f>
        <v>1.557956697301761</v>
      </c>
      <c r="H34" s="492"/>
      <c r="I34" s="493"/>
      <c r="J34" s="494"/>
    </row>
    <row r="35" spans="2:10" s="438" customFormat="1" ht="12" customHeight="1">
      <c r="B35" s="472">
        <v>1980</v>
      </c>
      <c r="C35" s="495">
        <f t="shared" si="6"/>
        <v>76.11039068633646</v>
      </c>
      <c r="D35" s="496">
        <f t="shared" si="7"/>
        <v>11.786122958493705</v>
      </c>
      <c r="E35" s="496">
        <f t="shared" si="8"/>
        <v>8.398880316455289</v>
      </c>
      <c r="F35" s="496">
        <f t="shared" si="9"/>
        <v>1.1971437971991645</v>
      </c>
      <c r="G35" s="497">
        <f t="shared" si="10"/>
        <v>2.5074622415153742</v>
      </c>
      <c r="H35" s="492"/>
      <c r="I35" s="493"/>
      <c r="J35" s="494"/>
    </row>
    <row r="36" spans="2:10" s="438" customFormat="1" ht="12" customHeight="1">
      <c r="B36" s="472">
        <v>1990</v>
      </c>
      <c r="C36" s="495">
        <f t="shared" si="6"/>
        <v>78.96974654012867</v>
      </c>
      <c r="D36" s="496">
        <f t="shared" si="7"/>
        <v>9.28304022238879</v>
      </c>
      <c r="E36" s="496">
        <f t="shared" si="8"/>
        <v>6.744915059414628</v>
      </c>
      <c r="F36" s="496">
        <f t="shared" si="9"/>
        <v>1.0466728908381886</v>
      </c>
      <c r="G36" s="497">
        <f t="shared" si="10"/>
        <v>3.955625287229703</v>
      </c>
      <c r="H36" s="492"/>
      <c r="I36" s="493"/>
      <c r="J36" s="494"/>
    </row>
    <row r="37" spans="2:10" s="438" customFormat="1" ht="12" customHeight="1">
      <c r="B37" s="472">
        <v>1991</v>
      </c>
      <c r="C37" s="495">
        <f t="shared" si="6"/>
        <v>78.87195952811635</v>
      </c>
      <c r="D37" s="496">
        <f t="shared" si="7"/>
        <v>9.180926983459203</v>
      </c>
      <c r="E37" s="496">
        <f t="shared" si="8"/>
        <v>6.788162264003501</v>
      </c>
      <c r="F37" s="496">
        <f t="shared" si="9"/>
        <v>1.0797187688679861</v>
      </c>
      <c r="G37" s="497">
        <f t="shared" si="10"/>
        <v>4.079232455552954</v>
      </c>
      <c r="H37" s="492"/>
      <c r="I37" s="493"/>
      <c r="J37" s="494"/>
    </row>
    <row r="38" spans="2:10" s="438" customFormat="1" ht="12" customHeight="1">
      <c r="B38" s="445">
        <v>1995</v>
      </c>
      <c r="C38" s="495">
        <f t="shared" si="6"/>
        <v>79.48528805131302</v>
      </c>
      <c r="D38" s="496">
        <f t="shared" si="7"/>
        <v>8.661212759188196</v>
      </c>
      <c r="E38" s="496">
        <f t="shared" si="8"/>
        <v>6.279005158580289</v>
      </c>
      <c r="F38" s="496">
        <f t="shared" si="9"/>
        <v>0.9499178460968537</v>
      </c>
      <c r="G38" s="497">
        <f t="shared" si="10"/>
        <v>4.624576184821638</v>
      </c>
      <c r="H38" s="492"/>
      <c r="I38" s="493"/>
      <c r="J38" s="494"/>
    </row>
    <row r="39" spans="2:10" s="453" customFormat="1" ht="12" customHeight="1">
      <c r="B39" s="445">
        <v>1997</v>
      </c>
      <c r="C39" s="495">
        <f t="shared" si="6"/>
        <v>79.21733554412673</v>
      </c>
      <c r="D39" s="496">
        <f t="shared" si="7"/>
        <v>8.611474188928861</v>
      </c>
      <c r="E39" s="496">
        <f t="shared" si="8"/>
        <v>6.310374658322033</v>
      </c>
      <c r="F39" s="496">
        <f t="shared" si="9"/>
        <v>0.944664477452651</v>
      </c>
      <c r="G39" s="497">
        <f t="shared" si="10"/>
        <v>4.916151131169741</v>
      </c>
      <c r="H39" s="498"/>
      <c r="I39" s="499"/>
      <c r="J39" s="494"/>
    </row>
    <row r="40" spans="2:10" s="453" customFormat="1" ht="12" customHeight="1">
      <c r="B40" s="445">
        <v>1998</v>
      </c>
      <c r="C40" s="495">
        <f t="shared" si="6"/>
        <v>79.08059531561878</v>
      </c>
      <c r="D40" s="496">
        <f t="shared" si="7"/>
        <v>8.554898434611838</v>
      </c>
      <c r="E40" s="496">
        <f t="shared" si="8"/>
        <v>6.211386150758778</v>
      </c>
      <c r="F40" s="496">
        <f t="shared" si="9"/>
        <v>0.9431516692963314</v>
      </c>
      <c r="G40" s="497">
        <f t="shared" si="10"/>
        <v>5.2099684297142606</v>
      </c>
      <c r="H40" s="498"/>
      <c r="I40" s="493"/>
      <c r="J40" s="494"/>
    </row>
    <row r="41" spans="2:10" ht="12" customHeight="1">
      <c r="B41" s="445">
        <v>1999</v>
      </c>
      <c r="C41" s="495">
        <f t="shared" si="6"/>
        <v>78.84361729660318</v>
      </c>
      <c r="D41" s="496">
        <f t="shared" si="7"/>
        <v>8.43095027032952</v>
      </c>
      <c r="E41" s="496">
        <f t="shared" si="8"/>
        <v>6.246602232258017</v>
      </c>
      <c r="F41" s="496">
        <f t="shared" si="9"/>
        <v>0.9492905450373912</v>
      </c>
      <c r="G41" s="497">
        <f t="shared" si="10"/>
        <v>5.52953965577187</v>
      </c>
      <c r="J41" s="494"/>
    </row>
    <row r="42" spans="2:10" ht="12" customHeight="1">
      <c r="B42" s="445">
        <v>2000</v>
      </c>
      <c r="C42" s="495">
        <f t="shared" si="6"/>
        <v>78.4781659996072</v>
      </c>
      <c r="D42" s="496">
        <f t="shared" si="7"/>
        <v>8.34106690483991</v>
      </c>
      <c r="E42" s="496">
        <f t="shared" si="8"/>
        <v>6.321618581498971</v>
      </c>
      <c r="F42" s="496">
        <f t="shared" si="9"/>
        <v>0.9710459235047009</v>
      </c>
      <c r="G42" s="497">
        <f t="shared" si="10"/>
        <v>5.888102590549224</v>
      </c>
      <c r="J42" s="494"/>
    </row>
    <row r="43" spans="2:10" ht="12" customHeight="1">
      <c r="B43" s="445">
        <v>2001</v>
      </c>
      <c r="C43" s="495">
        <f t="shared" si="6"/>
        <v>78.48528791665382</v>
      </c>
      <c r="D43" s="496">
        <f t="shared" si="7"/>
        <v>8.320652453385168</v>
      </c>
      <c r="E43" s="496">
        <f t="shared" si="8"/>
        <v>6.3278310861538785</v>
      </c>
      <c r="F43" s="496">
        <f t="shared" si="9"/>
        <v>0.9781041415980172</v>
      </c>
      <c r="G43" s="497">
        <f t="shared" si="10"/>
        <v>5.888124402209127</v>
      </c>
      <c r="J43" s="494"/>
    </row>
    <row r="44" spans="2:10" ht="12" customHeight="1">
      <c r="B44" s="500">
        <v>2002</v>
      </c>
      <c r="C44" s="501">
        <f t="shared" si="6"/>
        <v>78.78812848294636</v>
      </c>
      <c r="D44" s="502">
        <f t="shared" si="7"/>
        <v>8.338613522995308</v>
      </c>
      <c r="E44" s="502">
        <f t="shared" si="8"/>
        <v>6.228337184725996</v>
      </c>
      <c r="F44" s="502">
        <f t="shared" si="9"/>
        <v>0.9644379733651132</v>
      </c>
      <c r="G44" s="503">
        <f t="shared" si="10"/>
        <v>5.6804828359672035</v>
      </c>
      <c r="J44" s="494"/>
    </row>
    <row r="45" ht="3" customHeight="1"/>
    <row r="46" ht="15" customHeight="1">
      <c r="B46" s="504" t="s">
        <v>181</v>
      </c>
    </row>
    <row r="47" ht="12.75">
      <c r="B47" s="505" t="s">
        <v>182</v>
      </c>
    </row>
    <row r="48" ht="12.75"/>
    <row r="49" ht="12.75"/>
    <row r="50" ht="12.75"/>
    <row r="51" ht="12.75"/>
    <row r="52" spans="3:12" ht="12.75">
      <c r="C52" s="506" t="s">
        <v>176</v>
      </c>
      <c r="D52" s="507"/>
      <c r="E52" s="507">
        <v>1995</v>
      </c>
      <c r="F52" s="508">
        <v>1996</v>
      </c>
      <c r="G52" s="507">
        <v>1997</v>
      </c>
      <c r="H52" s="507">
        <v>1998</v>
      </c>
      <c r="I52" s="507">
        <v>1999</v>
      </c>
      <c r="J52" s="507">
        <v>2000</v>
      </c>
      <c r="K52" s="507">
        <v>2001</v>
      </c>
      <c r="L52" s="507">
        <v>2002</v>
      </c>
    </row>
    <row r="53" spans="3:12" ht="12.75">
      <c r="C53" s="507" t="s">
        <v>177</v>
      </c>
      <c r="D53" s="507"/>
      <c r="E53" s="507">
        <v>201.50290793699997</v>
      </c>
      <c r="F53" s="508">
        <f>(G53+E53)/2</f>
        <v>211.71899119674998</v>
      </c>
      <c r="G53" s="507">
        <v>221.93507445650002</v>
      </c>
      <c r="H53" s="507">
        <v>240.79109568950003</v>
      </c>
      <c r="I53" s="507">
        <v>261.3</v>
      </c>
      <c r="J53" s="507">
        <v>283.61</v>
      </c>
      <c r="K53" s="507">
        <v>286.26</v>
      </c>
      <c r="L53" s="507">
        <v>279.89</v>
      </c>
    </row>
    <row r="54" spans="6:7" ht="12.75">
      <c r="F54" s="509"/>
      <c r="G54" s="509"/>
    </row>
  </sheetData>
  <mergeCells count="23">
    <mergeCell ref="G32:G33"/>
    <mergeCell ref="B5:H5"/>
    <mergeCell ref="B22:H22"/>
    <mergeCell ref="B31:H31"/>
    <mergeCell ref="C32:C33"/>
    <mergeCell ref="D32:D33"/>
    <mergeCell ref="E32:E33"/>
    <mergeCell ref="F32:F33"/>
    <mergeCell ref="E23:E24"/>
    <mergeCell ref="D7:D8"/>
    <mergeCell ref="C7:C8"/>
    <mergeCell ref="B2:H3"/>
    <mergeCell ref="B4:H4"/>
    <mergeCell ref="B1:C1"/>
    <mergeCell ref="E7:E8"/>
    <mergeCell ref="H23:H24"/>
    <mergeCell ref="F7:F8"/>
    <mergeCell ref="G7:G8"/>
    <mergeCell ref="H7:H8"/>
    <mergeCell ref="C23:C24"/>
    <mergeCell ref="D23:D24"/>
    <mergeCell ref="F23:F24"/>
    <mergeCell ref="G23:G24"/>
  </mergeCells>
  <printOptions horizontalCentered="1" verticalCentered="1"/>
  <pageMargins left="0.3937007874015748" right="0.31496062992125984" top="0.31496062992125984" bottom="0.2755905511811024" header="0" footer="0"/>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C1:L45"/>
  <sheetViews>
    <sheetView workbookViewId="0" topLeftCell="A3">
      <pane xSplit="2" ySplit="1" topLeftCell="C4" activePane="bottomRight" state="frozen"/>
      <selection pane="topLeft" activeCell="A3" sqref="A3"/>
      <selection pane="topRight" activeCell="C3" sqref="C3"/>
      <selection pane="bottomLeft" activeCell="A4" sqref="A4"/>
      <selection pane="bottomRight" activeCell="C12" sqref="C12"/>
    </sheetView>
  </sheetViews>
  <sheetFormatPr defaultColWidth="9.140625" defaultRowHeight="12.75"/>
  <cols>
    <col min="3" max="3" width="47.28125" style="0" customWidth="1"/>
    <col min="7" max="7" width="9.28125" style="0" customWidth="1"/>
    <col min="12" max="12" width="11.7109375" style="0" customWidth="1"/>
  </cols>
  <sheetData>
    <row r="1" spans="3:12" ht="12.75">
      <c r="C1" s="510" t="s">
        <v>188</v>
      </c>
      <c r="D1" s="430">
        <v>100</v>
      </c>
      <c r="E1" s="430">
        <f>('total freight'!H46/gdp!H57)/('total freight'!G46/gdp!G57)*100</f>
        <v>99.20371562588329</v>
      </c>
      <c r="F1" s="430">
        <f>('total freight'!I46/gdp!I57)/('total freight'!H46/gdp!H57)*100</f>
        <v>101.9938913029821</v>
      </c>
      <c r="G1" s="430">
        <f>('total freight'!J46/gdp!J57)/('total freight'!I46/gdp!I57)*100</f>
        <v>100.43724924901298</v>
      </c>
      <c r="H1" s="430">
        <f>('total freight'!K46/gdp!K57)/('total freight'!J46/gdp!J57)*100</f>
        <v>99.2631338106427</v>
      </c>
      <c r="I1" s="430">
        <f>('total freight'!L46/gdp!L57)/('total freight'!K46/gdp!K57)*100</f>
        <v>99.90570722521768</v>
      </c>
      <c r="J1" s="430">
        <f>('total freight'!M46/gdp!M57)/('total freight'!L46/gdp!L57)*100</f>
        <v>99.0219805159015</v>
      </c>
      <c r="K1" s="430">
        <f>('total freight'!N46/gdp!N57)/('total freight'!M46/gdp!M57)*100</f>
        <v>100.76521059998788</v>
      </c>
      <c r="L1" s="430">
        <f>('total freight'!O46/gdp!O57)/('total freight'!N46/gdp!N57)*100</f>
        <v>99.1447985739953</v>
      </c>
    </row>
    <row r="2" spans="4:11" ht="12.75">
      <c r="D2" s="429"/>
      <c r="E2" s="429"/>
      <c r="F2" s="429"/>
      <c r="G2" s="429"/>
      <c r="H2" s="429"/>
      <c r="I2" s="429"/>
      <c r="J2" s="429"/>
      <c r="K2" s="429"/>
    </row>
    <row r="3" s="512" customFormat="1" ht="15">
      <c r="C3" s="511" t="s">
        <v>187</v>
      </c>
    </row>
    <row r="4" s="512" customFormat="1" ht="12.75"/>
    <row r="5" spans="3:12" ht="12.75">
      <c r="C5" s="41" t="s">
        <v>115</v>
      </c>
      <c r="D5" s="42"/>
      <c r="E5" s="42"/>
      <c r="F5" s="42"/>
      <c r="G5" s="42"/>
      <c r="H5" s="42"/>
      <c r="I5" s="42"/>
      <c r="J5" s="42"/>
      <c r="K5" s="42"/>
      <c r="L5" s="41"/>
    </row>
    <row r="6" spans="3:12" ht="12.75">
      <c r="C6" s="41"/>
      <c r="D6" s="41">
        <v>1995</v>
      </c>
      <c r="E6" s="41">
        <f aca="true" t="shared" si="0" ref="E6:L6">D6+1</f>
        <v>1996</v>
      </c>
      <c r="F6" s="41">
        <f t="shared" si="0"/>
        <v>1997</v>
      </c>
      <c r="G6" s="41">
        <f t="shared" si="0"/>
        <v>1998</v>
      </c>
      <c r="H6" s="41">
        <f t="shared" si="0"/>
        <v>1999</v>
      </c>
      <c r="I6" s="41">
        <f t="shared" si="0"/>
        <v>2000</v>
      </c>
      <c r="J6" s="41">
        <f t="shared" si="0"/>
        <v>2001</v>
      </c>
      <c r="K6" s="41">
        <f t="shared" si="0"/>
        <v>2002</v>
      </c>
      <c r="L6" s="41">
        <f t="shared" si="0"/>
        <v>2003</v>
      </c>
    </row>
    <row r="7" spans="3:12" ht="12.75">
      <c r="C7" s="41" t="s">
        <v>114</v>
      </c>
      <c r="D7" s="42">
        <f>'total freight'!G47</f>
        <v>100</v>
      </c>
      <c r="E7" s="42">
        <f>'total freight'!H47</f>
        <v>100.93220914682277</v>
      </c>
      <c r="F7" s="42">
        <f>'total freight'!I47</f>
        <v>105.58589708861507</v>
      </c>
      <c r="G7" s="42">
        <f>'total freight'!J47</f>
        <v>109.16381816681113</v>
      </c>
      <c r="H7" s="42">
        <f>'total freight'!K47</f>
        <v>111.5067893968491</v>
      </c>
      <c r="I7" s="42">
        <f>'total freight'!L47</f>
        <v>115.39547980212248</v>
      </c>
      <c r="J7" s="42">
        <f>'total freight'!M47</f>
        <v>116.21258784127619</v>
      </c>
      <c r="K7" s="42">
        <f>'total freight'!N47</f>
        <v>118.35417584240932</v>
      </c>
      <c r="L7" s="42">
        <f>'total freight'!O47</f>
        <v>118.38046678007031</v>
      </c>
    </row>
    <row r="8" spans="3:12" ht="12.75">
      <c r="C8" s="41" t="s">
        <v>105</v>
      </c>
      <c r="D8" s="42">
        <f>gdp!G58</f>
        <v>100</v>
      </c>
      <c r="E8" s="42">
        <f>gdp!H58</f>
        <v>101.74236772285622</v>
      </c>
      <c r="F8" s="42">
        <f>gdp!I58</f>
        <v>104.35272969703333</v>
      </c>
      <c r="G8" s="42">
        <f>gdp!J58</f>
        <v>107.41917369825833</v>
      </c>
      <c r="H8" s="42">
        <f>gdp!K58</f>
        <v>110.53922599497676</v>
      </c>
      <c r="I8" s="42">
        <f>gdp!L58</f>
        <v>114.50214081709787</v>
      </c>
      <c r="J8" s="42">
        <f>gdp!M58</f>
        <v>116.45184491266266</v>
      </c>
      <c r="K8" s="42">
        <f>gdp!N58</f>
        <v>117.6972104589688</v>
      </c>
      <c r="L8" s="42">
        <f>gdp!O58</f>
        <v>118.73881146867808</v>
      </c>
    </row>
    <row r="9" spans="3:12" ht="12.75">
      <c r="C9" s="41" t="s">
        <v>184</v>
      </c>
      <c r="D9" s="42">
        <f>'total freight'!G52</f>
        <v>100</v>
      </c>
      <c r="E9" s="42">
        <f>'total freight'!H52</f>
        <v>99.20371562588329</v>
      </c>
      <c r="F9" s="42">
        <f>'total freight'!I52</f>
        <v>101.9938913029821</v>
      </c>
      <c r="G9" s="42">
        <f>'total freight'!J52</f>
        <v>100.43724924901298</v>
      </c>
      <c r="H9" s="42">
        <f>'total freight'!K52</f>
        <v>99.2631338106427</v>
      </c>
      <c r="I9" s="42">
        <f>'total freight'!L52</f>
        <v>99.90570722521768</v>
      </c>
      <c r="J9" s="42">
        <f>'total freight'!M52</f>
        <v>99.0219805159015</v>
      </c>
      <c r="K9" s="42">
        <f>'total freight'!N52</f>
        <v>100.76521059998788</v>
      </c>
      <c r="L9" s="42">
        <f>'total freight'!O52</f>
        <v>99.1447985739953</v>
      </c>
    </row>
    <row r="41" spans="3:11" ht="12.75">
      <c r="C41" s="41" t="s">
        <v>106</v>
      </c>
      <c r="D41" s="41" t="s">
        <v>159</v>
      </c>
      <c r="E41" s="41"/>
      <c r="F41" s="41"/>
      <c r="G41" s="41"/>
      <c r="H41" s="41"/>
      <c r="I41" s="41"/>
      <c r="J41" s="41"/>
      <c r="K41" s="41"/>
    </row>
    <row r="42" spans="3:11" ht="12.75">
      <c r="C42" s="41" t="s">
        <v>107</v>
      </c>
      <c r="D42" s="41" t="s">
        <v>108</v>
      </c>
      <c r="E42" s="41"/>
      <c r="F42" s="41"/>
      <c r="G42" s="41"/>
      <c r="H42" s="41"/>
      <c r="I42" s="41"/>
      <c r="J42" s="41"/>
      <c r="K42" s="41"/>
    </row>
    <row r="43" spans="3:11" ht="12.75">
      <c r="C43" s="41" t="s">
        <v>109</v>
      </c>
      <c r="D43" s="41" t="s">
        <v>110</v>
      </c>
      <c r="E43" s="41"/>
      <c r="F43" s="41"/>
      <c r="G43" s="41"/>
      <c r="H43" s="41"/>
      <c r="I43" s="41"/>
      <c r="J43" s="41"/>
      <c r="K43" s="41"/>
    </row>
    <row r="44" spans="3:12" ht="104.25" customHeight="1">
      <c r="C44" s="56" t="s">
        <v>111</v>
      </c>
      <c r="D44" s="513" t="s">
        <v>190</v>
      </c>
      <c r="E44" s="513"/>
      <c r="F44" s="513"/>
      <c r="G44" s="513"/>
      <c r="H44" s="513"/>
      <c r="I44" s="513"/>
      <c r="J44" s="513"/>
      <c r="K44" s="513"/>
      <c r="L44" s="514"/>
    </row>
    <row r="45" spans="3:12" ht="26.25" customHeight="1">
      <c r="C45" s="56" t="s">
        <v>112</v>
      </c>
      <c r="D45" s="513" t="s">
        <v>186</v>
      </c>
      <c r="E45" s="514"/>
      <c r="F45" s="514"/>
      <c r="G45" s="514"/>
      <c r="H45" s="514"/>
      <c r="I45" s="514"/>
      <c r="J45" s="514"/>
      <c r="K45" s="514"/>
      <c r="L45" s="514"/>
    </row>
  </sheetData>
  <mergeCells count="2">
    <mergeCell ref="D44:L44"/>
    <mergeCell ref="D45:L45"/>
  </mergeCells>
  <printOptions/>
  <pageMargins left="0.17" right="0.17" top="0.53" bottom="0.48" header="0.5" footer="0.5"/>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S62"/>
  <sheetViews>
    <sheetView zoomScale="85" zoomScaleNormal="85" workbookViewId="0" topLeftCell="A1">
      <pane ySplit="14" topLeftCell="BM43" activePane="bottomLeft" state="frozen"/>
      <selection pane="topLeft" activeCell="N8" sqref="N8"/>
      <selection pane="bottomLeft" activeCell="G61" sqref="G61"/>
    </sheetView>
  </sheetViews>
  <sheetFormatPr defaultColWidth="9.140625" defaultRowHeight="12.75"/>
  <cols>
    <col min="1" max="1" width="20.57421875" style="0" customWidth="1"/>
    <col min="2" max="2" width="11.140625" style="0" customWidth="1"/>
    <col min="3" max="6" width="10.421875" style="31" bestFit="1" customWidth="1"/>
    <col min="7" max="15" width="13.421875" style="31" bestFit="1" customWidth="1"/>
  </cols>
  <sheetData>
    <row r="1" spans="1:19" s="19" customFormat="1" ht="12.75">
      <c r="A1" s="29" t="s">
        <v>100</v>
      </c>
      <c r="B1" s="30"/>
      <c r="C1" s="30"/>
      <c r="D1" s="30"/>
      <c r="E1" s="2"/>
      <c r="F1" s="2"/>
      <c r="G1" s="2"/>
      <c r="H1" s="2"/>
      <c r="M1" s="2"/>
      <c r="N1" s="2"/>
      <c r="O1" s="2"/>
      <c r="P1" s="2"/>
      <c r="Q1" s="2"/>
      <c r="R1" s="1"/>
      <c r="S1" s="1"/>
    </row>
    <row r="2" spans="1:8" ht="12.75">
      <c r="A2" s="2"/>
      <c r="B2" s="2"/>
      <c r="C2" s="2"/>
      <c r="D2" s="2"/>
      <c r="E2" s="2"/>
      <c r="F2" s="2"/>
      <c r="G2" s="2"/>
      <c r="H2" s="2"/>
    </row>
    <row r="3" spans="1:8" ht="12.75">
      <c r="A3" s="2" t="s">
        <v>43</v>
      </c>
      <c r="B3" s="2"/>
      <c r="C3" s="2"/>
      <c r="D3" s="2"/>
      <c r="E3" s="2"/>
      <c r="F3" s="2"/>
      <c r="G3" s="2"/>
      <c r="H3" s="2"/>
    </row>
    <row r="4" spans="1:8" ht="12.75">
      <c r="A4" s="2"/>
      <c r="B4" s="2"/>
      <c r="C4" s="2"/>
      <c r="D4" s="2"/>
      <c r="E4" s="2"/>
      <c r="F4" s="2"/>
      <c r="G4" s="2"/>
      <c r="H4" s="2"/>
    </row>
    <row r="5" spans="1:8" ht="12.75">
      <c r="A5" s="2" t="s">
        <v>44</v>
      </c>
      <c r="B5" s="2" t="s">
        <v>45</v>
      </c>
      <c r="C5" s="2" t="s">
        <v>46</v>
      </c>
      <c r="D5" s="2"/>
      <c r="E5" s="2"/>
      <c r="F5" s="2"/>
      <c r="G5" s="2"/>
      <c r="H5" s="2"/>
    </row>
    <row r="6" spans="1:8" ht="12.75">
      <c r="A6" s="2"/>
      <c r="B6" s="2"/>
      <c r="C6" s="2"/>
      <c r="D6" s="2"/>
      <c r="E6" s="2"/>
      <c r="F6" s="2"/>
      <c r="G6" s="2"/>
      <c r="H6" s="2"/>
    </row>
    <row r="7" spans="1:8" ht="12.75">
      <c r="A7" s="2"/>
      <c r="B7" s="2"/>
      <c r="C7" s="2"/>
      <c r="D7" s="2"/>
      <c r="E7" s="2"/>
      <c r="F7" s="2"/>
      <c r="G7" s="2"/>
      <c r="H7" s="2"/>
    </row>
    <row r="8" spans="1:8" ht="12.75">
      <c r="A8" s="2" t="s">
        <v>47</v>
      </c>
      <c r="B8" s="2" t="s">
        <v>48</v>
      </c>
      <c r="C8" s="2"/>
      <c r="D8" s="2"/>
      <c r="E8" s="2"/>
      <c r="F8" s="2"/>
      <c r="G8" s="2"/>
      <c r="H8" s="2"/>
    </row>
    <row r="9" spans="1:8" ht="12.75">
      <c r="A9" s="2" t="s">
        <v>49</v>
      </c>
      <c r="B9" s="2" t="s">
        <v>50</v>
      </c>
      <c r="C9" s="2"/>
      <c r="D9" s="2"/>
      <c r="E9" s="2"/>
      <c r="F9" s="2"/>
      <c r="G9" s="2"/>
      <c r="H9" s="2"/>
    </row>
    <row r="10" spans="1:5" ht="12.75">
      <c r="A10" s="32"/>
      <c r="B10" s="32"/>
      <c r="C10" s="33"/>
      <c r="D10" s="33"/>
      <c r="E10" s="33"/>
    </row>
    <row r="11" spans="1:5" ht="12.75">
      <c r="A11" s="32"/>
      <c r="B11" s="32"/>
      <c r="C11" s="33"/>
      <c r="D11" s="33"/>
      <c r="E11" s="33"/>
    </row>
    <row r="12" spans="1:5" ht="12.75">
      <c r="A12" s="32"/>
      <c r="B12" s="32"/>
      <c r="C12" s="33"/>
      <c r="D12" s="33"/>
      <c r="E12" s="33"/>
    </row>
    <row r="14" spans="1:15" s="19" customFormat="1" ht="12.75">
      <c r="A14" s="26" t="s">
        <v>51</v>
      </c>
      <c r="B14" s="34" t="s">
        <v>52</v>
      </c>
      <c r="C14" s="34" t="s">
        <v>53</v>
      </c>
      <c r="D14" s="34" t="s">
        <v>54</v>
      </c>
      <c r="E14" s="34" t="s">
        <v>55</v>
      </c>
      <c r="F14" s="34" t="s">
        <v>56</v>
      </c>
      <c r="G14" s="34" t="s">
        <v>57</v>
      </c>
      <c r="H14" s="34" t="s">
        <v>58</v>
      </c>
      <c r="I14" s="34" t="s">
        <v>59</v>
      </c>
      <c r="J14" s="34" t="s">
        <v>60</v>
      </c>
      <c r="K14" s="34" t="s">
        <v>61</v>
      </c>
      <c r="L14" s="34" t="s">
        <v>62</v>
      </c>
      <c r="M14" s="34" t="s">
        <v>63</v>
      </c>
      <c r="N14" s="34" t="s">
        <v>64</v>
      </c>
      <c r="O14" s="34" t="s">
        <v>65</v>
      </c>
    </row>
    <row r="15" spans="1:15" ht="12.75">
      <c r="A15" s="35" t="s">
        <v>66</v>
      </c>
      <c r="B15" s="36">
        <v>195434.3</v>
      </c>
      <c r="C15" s="36">
        <v>199016.8</v>
      </c>
      <c r="D15" s="36">
        <v>202063</v>
      </c>
      <c r="E15" s="36">
        <v>200119.5</v>
      </c>
      <c r="F15" s="36">
        <v>206577.3</v>
      </c>
      <c r="G15" s="36">
        <v>211503.6</v>
      </c>
      <c r="H15" s="36">
        <v>213990.2</v>
      </c>
      <c r="I15" s="36">
        <v>221399.3</v>
      </c>
      <c r="J15" s="36">
        <v>225895</v>
      </c>
      <c r="K15" s="36">
        <v>233104.8</v>
      </c>
      <c r="L15" s="36">
        <v>242142</v>
      </c>
      <c r="M15" s="36">
        <v>243882.5</v>
      </c>
      <c r="N15" s="36">
        <v>246086.8</v>
      </c>
      <c r="O15" s="36">
        <v>249184.9</v>
      </c>
    </row>
    <row r="16" spans="1:15" ht="12.75">
      <c r="A16" s="35" t="s">
        <v>67</v>
      </c>
      <c r="B16" s="36">
        <v>124988.1</v>
      </c>
      <c r="C16" s="36">
        <v>126381.6</v>
      </c>
      <c r="D16" s="36">
        <v>127153.5</v>
      </c>
      <c r="E16" s="36">
        <v>127151.7</v>
      </c>
      <c r="F16" s="36">
        <v>134101.8</v>
      </c>
      <c r="G16" s="36">
        <v>137793.4</v>
      </c>
      <c r="H16" s="36">
        <v>141263.9</v>
      </c>
      <c r="I16" s="36">
        <v>145458.9</v>
      </c>
      <c r="J16" s="36">
        <v>149048.8</v>
      </c>
      <c r="K16" s="36">
        <v>152976.5</v>
      </c>
      <c r="L16" s="36">
        <v>157309</v>
      </c>
      <c r="M16" s="36">
        <v>159758.8</v>
      </c>
      <c r="N16" s="36">
        <v>161383.9</v>
      </c>
      <c r="O16" s="36">
        <v>162204</v>
      </c>
    </row>
    <row r="17" spans="1:15" ht="12.75">
      <c r="A17" s="35" t="s">
        <v>68</v>
      </c>
      <c r="B17" s="36" t="s">
        <v>40</v>
      </c>
      <c r="C17" s="36">
        <v>1785742.2</v>
      </c>
      <c r="D17" s="36">
        <v>1825720</v>
      </c>
      <c r="E17" s="36">
        <v>1805887.7</v>
      </c>
      <c r="F17" s="36">
        <v>1848266.2</v>
      </c>
      <c r="G17" s="36">
        <v>1880206.6</v>
      </c>
      <c r="H17" s="36">
        <v>1894611.1</v>
      </c>
      <c r="I17" s="36">
        <v>1921019.4</v>
      </c>
      <c r="J17" s="36">
        <v>1958596.4</v>
      </c>
      <c r="K17" s="36">
        <v>1998678.5</v>
      </c>
      <c r="L17" s="36">
        <v>2055774.7</v>
      </c>
      <c r="M17" s="36">
        <v>2072997.5</v>
      </c>
      <c r="N17" s="36">
        <v>2074667.5</v>
      </c>
      <c r="O17" s="36">
        <v>2072162.4</v>
      </c>
    </row>
    <row r="18" spans="1:15" ht="12.75">
      <c r="A18" s="35" t="s">
        <v>69</v>
      </c>
      <c r="B18" s="36">
        <v>84488.3</v>
      </c>
      <c r="C18" s="36">
        <v>87108.9</v>
      </c>
      <c r="D18" s="36">
        <v>87716.2</v>
      </c>
      <c r="E18" s="36">
        <v>86313.5</v>
      </c>
      <c r="F18" s="36">
        <v>88039.6</v>
      </c>
      <c r="G18" s="36">
        <v>89888.3</v>
      </c>
      <c r="H18" s="36">
        <v>92008.2</v>
      </c>
      <c r="I18" s="36">
        <v>95355.1</v>
      </c>
      <c r="J18" s="36">
        <v>98562.6</v>
      </c>
      <c r="K18" s="36">
        <v>101933.1</v>
      </c>
      <c r="L18" s="36">
        <v>106496.5</v>
      </c>
      <c r="M18" s="36">
        <v>111045.7</v>
      </c>
      <c r="N18" s="36">
        <v>115073.9</v>
      </c>
      <c r="O18" s="36">
        <v>120248.8</v>
      </c>
    </row>
    <row r="19" spans="1:15" ht="12.75">
      <c r="A19" s="35" t="s">
        <v>70</v>
      </c>
      <c r="B19" s="36">
        <v>414690.7</v>
      </c>
      <c r="C19" s="36">
        <v>425238</v>
      </c>
      <c r="D19" s="36">
        <v>429193.8</v>
      </c>
      <c r="E19" s="36">
        <v>424767.4</v>
      </c>
      <c r="F19" s="36">
        <v>434889.5</v>
      </c>
      <c r="G19" s="36">
        <v>446881.1</v>
      </c>
      <c r="H19" s="36">
        <v>457772.7</v>
      </c>
      <c r="I19" s="36">
        <v>476203.8</v>
      </c>
      <c r="J19" s="36">
        <v>496896.9</v>
      </c>
      <c r="K19" s="36">
        <v>517885</v>
      </c>
      <c r="L19" s="36">
        <v>540694.2</v>
      </c>
      <c r="M19" s="36">
        <v>555806.7</v>
      </c>
      <c r="N19" s="36">
        <v>568214.2</v>
      </c>
      <c r="O19" s="36">
        <v>582408.1</v>
      </c>
    </row>
    <row r="20" spans="1:15" ht="12.75">
      <c r="A20" s="35" t="s">
        <v>71</v>
      </c>
      <c r="B20" s="36">
        <v>1126971.9</v>
      </c>
      <c r="C20" s="36">
        <v>1138197.9</v>
      </c>
      <c r="D20" s="36">
        <v>1155178.3</v>
      </c>
      <c r="E20" s="36">
        <v>1144929.4</v>
      </c>
      <c r="F20" s="36">
        <v>1168583.8</v>
      </c>
      <c r="G20" s="36">
        <v>1188100.5</v>
      </c>
      <c r="H20" s="36">
        <v>1201204.5</v>
      </c>
      <c r="I20" s="36">
        <v>1224080.8</v>
      </c>
      <c r="J20" s="36">
        <v>1265714.9</v>
      </c>
      <c r="K20" s="36">
        <v>1306383.9</v>
      </c>
      <c r="L20" s="36">
        <v>1355935.6</v>
      </c>
      <c r="M20" s="36">
        <v>1384351.2</v>
      </c>
      <c r="N20" s="36">
        <v>1400755.5</v>
      </c>
      <c r="O20" s="36">
        <v>1407303.9</v>
      </c>
    </row>
    <row r="21" spans="1:15" ht="12.75">
      <c r="A21" s="35" t="s">
        <v>72</v>
      </c>
      <c r="B21" s="36">
        <v>40447.2</v>
      </c>
      <c r="C21" s="36">
        <v>41227.7</v>
      </c>
      <c r="D21" s="36">
        <v>42606</v>
      </c>
      <c r="E21" s="36">
        <v>43753.2</v>
      </c>
      <c r="F21" s="36">
        <v>46271.6</v>
      </c>
      <c r="G21" s="36">
        <v>50809</v>
      </c>
      <c r="H21" s="36">
        <v>54931.7</v>
      </c>
      <c r="I21" s="36">
        <v>60883</v>
      </c>
      <c r="J21" s="36">
        <v>66288.1</v>
      </c>
      <c r="K21" s="36">
        <v>73646.8</v>
      </c>
      <c r="L21" s="36">
        <v>80949.7</v>
      </c>
      <c r="M21" s="36">
        <v>85813.4</v>
      </c>
      <c r="N21" s="36">
        <v>91076.4</v>
      </c>
      <c r="O21" s="36">
        <v>94404.1</v>
      </c>
    </row>
    <row r="22" spans="1:15" ht="12.75">
      <c r="A22" s="35" t="s">
        <v>73</v>
      </c>
      <c r="B22" s="36">
        <v>787686.6</v>
      </c>
      <c r="C22" s="36">
        <v>798636.7</v>
      </c>
      <c r="D22" s="36">
        <v>804710.9</v>
      </c>
      <c r="E22" s="36">
        <v>797599.3</v>
      </c>
      <c r="F22" s="36">
        <v>815205.9</v>
      </c>
      <c r="G22" s="36">
        <v>839041.5</v>
      </c>
      <c r="H22" s="36">
        <v>848213</v>
      </c>
      <c r="I22" s="36">
        <v>865400.3</v>
      </c>
      <c r="J22" s="36">
        <v>880925.4</v>
      </c>
      <c r="K22" s="36">
        <v>895581.4</v>
      </c>
      <c r="L22" s="36">
        <v>922690.9</v>
      </c>
      <c r="M22" s="36">
        <v>938969.2</v>
      </c>
      <c r="N22" s="36">
        <v>942346.4</v>
      </c>
      <c r="O22" s="36">
        <v>944769.9</v>
      </c>
    </row>
    <row r="23" spans="1:15" s="2" customFormat="1" ht="12.75">
      <c r="A23" s="35" t="s">
        <v>74</v>
      </c>
      <c r="B23" s="36">
        <v>11391.5</v>
      </c>
      <c r="C23" s="36">
        <v>12376.2</v>
      </c>
      <c r="D23" s="36">
        <v>12601.4</v>
      </c>
      <c r="E23" s="36">
        <v>13130.7</v>
      </c>
      <c r="F23" s="36">
        <v>13632.4</v>
      </c>
      <c r="G23" s="36">
        <v>13827.7</v>
      </c>
      <c r="H23" s="36">
        <v>14288.9</v>
      </c>
      <c r="I23" s="36">
        <v>15476.4</v>
      </c>
      <c r="J23" s="36">
        <v>16542.7</v>
      </c>
      <c r="K23" s="36">
        <v>17834.7</v>
      </c>
      <c r="L23" s="36">
        <v>19444</v>
      </c>
      <c r="M23" s="36">
        <v>19745.2</v>
      </c>
      <c r="N23" s="36">
        <v>20231.9</v>
      </c>
      <c r="O23" s="36">
        <v>20822.5</v>
      </c>
    </row>
    <row r="24" spans="1:15" ht="12.75">
      <c r="A24" s="35" t="s">
        <v>75</v>
      </c>
      <c r="B24" s="36">
        <v>286217.9</v>
      </c>
      <c r="C24" s="36">
        <v>293102.3</v>
      </c>
      <c r="D24" s="36">
        <v>297467.9</v>
      </c>
      <c r="E24" s="36">
        <v>299405</v>
      </c>
      <c r="F24" s="36">
        <v>307981.8</v>
      </c>
      <c r="G24" s="36">
        <v>317323.1</v>
      </c>
      <c r="H24" s="36">
        <v>326967.7</v>
      </c>
      <c r="I24" s="36">
        <v>339518.5</v>
      </c>
      <c r="J24" s="36">
        <v>354285.8</v>
      </c>
      <c r="K24" s="36">
        <v>368442</v>
      </c>
      <c r="L24" s="36">
        <v>381214.4</v>
      </c>
      <c r="M24" s="36">
        <v>386654</v>
      </c>
      <c r="N24" s="36">
        <v>388851.5</v>
      </c>
      <c r="O24" s="36">
        <v>385436.1</v>
      </c>
    </row>
    <row r="25" spans="1:15" ht="12.75">
      <c r="A25" s="35" t="s">
        <v>76</v>
      </c>
      <c r="B25" s="36">
        <v>164598.4</v>
      </c>
      <c r="C25" s="36">
        <v>170518.6</v>
      </c>
      <c r="D25" s="36">
        <v>174545.3</v>
      </c>
      <c r="E25" s="36">
        <v>175126.9</v>
      </c>
      <c r="F25" s="36">
        <v>179786.8</v>
      </c>
      <c r="G25" s="36">
        <v>183220.6</v>
      </c>
      <c r="H25" s="36">
        <v>188019.4</v>
      </c>
      <c r="I25" s="36">
        <v>191477.9</v>
      </c>
      <c r="J25" s="36">
        <v>198296.3</v>
      </c>
      <c r="K25" s="36">
        <v>204882.4</v>
      </c>
      <c r="L25" s="36">
        <v>211758.7</v>
      </c>
      <c r="M25" s="36">
        <v>213277.5</v>
      </c>
      <c r="N25" s="36">
        <v>215764.1</v>
      </c>
      <c r="O25" s="36">
        <v>217399.1</v>
      </c>
    </row>
    <row r="26" spans="1:15" ht="12.75">
      <c r="A26" s="35" t="s">
        <v>77</v>
      </c>
      <c r="B26" s="36">
        <v>75936.8</v>
      </c>
      <c r="C26" s="36">
        <v>79253.8</v>
      </c>
      <c r="D26" s="36">
        <v>80117.3</v>
      </c>
      <c r="E26" s="36">
        <v>78480.3</v>
      </c>
      <c r="F26" s="36">
        <v>79237.5</v>
      </c>
      <c r="G26" s="36">
        <v>82631</v>
      </c>
      <c r="H26" s="36">
        <v>85560.3</v>
      </c>
      <c r="I26" s="36">
        <v>88948.6</v>
      </c>
      <c r="J26" s="36">
        <v>93022.8</v>
      </c>
      <c r="K26" s="36">
        <v>96558.5</v>
      </c>
      <c r="L26" s="36">
        <v>99821.1</v>
      </c>
      <c r="M26" s="36">
        <v>101447.1</v>
      </c>
      <c r="N26" s="36">
        <v>101836.7</v>
      </c>
      <c r="O26" s="36">
        <v>100615</v>
      </c>
    </row>
    <row r="27" spans="1:15" ht="12.75">
      <c r="A27" s="35" t="s">
        <v>78</v>
      </c>
      <c r="B27" s="36">
        <v>103774.4</v>
      </c>
      <c r="C27" s="36">
        <v>97146</v>
      </c>
      <c r="D27" s="36">
        <v>93444.3</v>
      </c>
      <c r="E27" s="36">
        <v>92283.4</v>
      </c>
      <c r="F27" s="36">
        <v>95914.9</v>
      </c>
      <c r="G27" s="36">
        <v>99220</v>
      </c>
      <c r="H27" s="36">
        <v>103083</v>
      </c>
      <c r="I27" s="36">
        <v>109529</v>
      </c>
      <c r="J27" s="36">
        <v>115005.2</v>
      </c>
      <c r="K27" s="36">
        <v>118882.6</v>
      </c>
      <c r="L27" s="36">
        <v>124968.5</v>
      </c>
      <c r="M27" s="36">
        <v>126300.3</v>
      </c>
      <c r="N27" s="36">
        <v>129171.4</v>
      </c>
      <c r="O27" s="36">
        <v>131595</v>
      </c>
    </row>
    <row r="28" spans="1:15" ht="12.75">
      <c r="A28" s="35" t="s">
        <v>79</v>
      </c>
      <c r="B28" s="36">
        <v>182880.8</v>
      </c>
      <c r="C28" s="36">
        <v>180906.7</v>
      </c>
      <c r="D28" s="36">
        <v>178582.7</v>
      </c>
      <c r="E28" s="36">
        <v>175019.5</v>
      </c>
      <c r="F28" s="36">
        <v>182308.7</v>
      </c>
      <c r="G28" s="36">
        <v>189698.1</v>
      </c>
      <c r="H28" s="36">
        <v>192147.2</v>
      </c>
      <c r="I28" s="36">
        <v>196831.1</v>
      </c>
      <c r="J28" s="36">
        <v>204006.6</v>
      </c>
      <c r="K28" s="36">
        <v>213346.8</v>
      </c>
      <c r="L28" s="36">
        <v>222578</v>
      </c>
      <c r="M28" s="36">
        <v>224908.2</v>
      </c>
      <c r="N28" s="36">
        <v>229352.3</v>
      </c>
      <c r="O28" s="36">
        <v>232715.9</v>
      </c>
    </row>
    <row r="29" spans="1:15" s="37" customFormat="1" ht="12.75">
      <c r="A29" s="35" t="s">
        <v>80</v>
      </c>
      <c r="B29" s="36">
        <v>797993.5</v>
      </c>
      <c r="C29" s="36">
        <v>787101.1</v>
      </c>
      <c r="D29" s="36">
        <v>788637.4</v>
      </c>
      <c r="E29" s="36">
        <v>807027.4</v>
      </c>
      <c r="F29" s="36">
        <v>842746.9</v>
      </c>
      <c r="G29" s="36">
        <v>866786.5</v>
      </c>
      <c r="H29" s="36">
        <v>891204.7</v>
      </c>
      <c r="I29" s="36">
        <v>920412.1</v>
      </c>
      <c r="J29" s="36">
        <v>948881</v>
      </c>
      <c r="K29" s="36">
        <v>975996.3</v>
      </c>
      <c r="L29" s="36">
        <v>1013666</v>
      </c>
      <c r="M29" s="36">
        <v>1036998.5</v>
      </c>
      <c r="N29" s="36">
        <v>1055336.4</v>
      </c>
      <c r="O29" s="36">
        <v>1079038.1</v>
      </c>
    </row>
    <row r="30" spans="1:15" s="37" customFormat="1" ht="12.75">
      <c r="A30" s="26" t="s">
        <v>16</v>
      </c>
      <c r="B30" s="36" t="s">
        <v>40</v>
      </c>
      <c r="C30" s="36">
        <v>6221954.5</v>
      </c>
      <c r="D30" s="36">
        <v>6299737.8</v>
      </c>
      <c r="E30" s="36">
        <v>6270994.7</v>
      </c>
      <c r="F30" s="36">
        <v>6443544.9</v>
      </c>
      <c r="G30" s="36">
        <v>6596931</v>
      </c>
      <c r="H30" s="36">
        <v>6705266.6</v>
      </c>
      <c r="I30" s="36">
        <v>6871994.3</v>
      </c>
      <c r="J30" s="36">
        <v>7071968.5</v>
      </c>
      <c r="K30" s="36">
        <v>7276133.3</v>
      </c>
      <c r="L30" s="36">
        <v>7535443.3</v>
      </c>
      <c r="M30" s="36">
        <v>7661955.7</v>
      </c>
      <c r="N30" s="36">
        <v>7740149</v>
      </c>
      <c r="O30" s="36">
        <v>7800308</v>
      </c>
    </row>
    <row r="31" spans="1:15" s="37" customFormat="1" ht="12.75">
      <c r="A31" s="26" t="s">
        <v>17</v>
      </c>
      <c r="B31" s="36" t="s">
        <v>40</v>
      </c>
      <c r="C31" s="36">
        <v>5040456.1</v>
      </c>
      <c r="D31" s="36">
        <v>5117648</v>
      </c>
      <c r="E31" s="36">
        <v>5075482.6</v>
      </c>
      <c r="F31" s="36">
        <v>5196347.8</v>
      </c>
      <c r="G31" s="36">
        <v>5312764.7</v>
      </c>
      <c r="H31" s="36">
        <v>5388642.6</v>
      </c>
      <c r="I31" s="36">
        <v>5513937.1</v>
      </c>
      <c r="J31" s="36">
        <v>5671469.5</v>
      </c>
      <c r="K31" s="36">
        <v>5831880.8</v>
      </c>
      <c r="L31" s="36">
        <v>6035393.7</v>
      </c>
      <c r="M31" s="36">
        <v>6240290.2</v>
      </c>
      <c r="N31" s="36">
        <v>6294076.3</v>
      </c>
      <c r="O31" s="36">
        <v>6326350</v>
      </c>
    </row>
    <row r="32" spans="1:15" s="37" customFormat="1" ht="12.75">
      <c r="A32" s="26" t="s">
        <v>18</v>
      </c>
      <c r="B32" s="36" t="s">
        <v>40</v>
      </c>
      <c r="C32" s="36">
        <v>5127565</v>
      </c>
      <c r="D32" s="36">
        <v>5205364.2</v>
      </c>
      <c r="E32" s="36">
        <v>5161796.1</v>
      </c>
      <c r="F32" s="36">
        <v>5284387.5</v>
      </c>
      <c r="G32" s="36">
        <v>5402653</v>
      </c>
      <c r="H32" s="36">
        <v>5480650.8</v>
      </c>
      <c r="I32" s="36">
        <v>5609292.2</v>
      </c>
      <c r="J32" s="36">
        <v>5770032</v>
      </c>
      <c r="K32" s="36">
        <v>5933813.8</v>
      </c>
      <c r="L32" s="36">
        <v>6141890.3</v>
      </c>
      <c r="M32" s="36">
        <v>6240290.2</v>
      </c>
      <c r="N32" s="36">
        <v>6294076.3</v>
      </c>
      <c r="O32" s="36">
        <v>6326350</v>
      </c>
    </row>
    <row r="33" spans="1:15" ht="12.75">
      <c r="A33" s="26" t="s">
        <v>19</v>
      </c>
      <c r="B33" s="36" t="s">
        <v>40</v>
      </c>
      <c r="C33" s="36">
        <v>5040456.1</v>
      </c>
      <c r="D33" s="36">
        <v>5117648</v>
      </c>
      <c r="E33" s="36">
        <v>5075482.6</v>
      </c>
      <c r="F33" s="36">
        <v>5196347.8</v>
      </c>
      <c r="G33" s="36">
        <v>5312764.7</v>
      </c>
      <c r="H33" s="36">
        <v>5388642.6</v>
      </c>
      <c r="I33" s="36">
        <v>5513937.1</v>
      </c>
      <c r="J33" s="36">
        <v>5671469.5</v>
      </c>
      <c r="K33" s="36">
        <v>5831880.8</v>
      </c>
      <c r="L33" s="36">
        <v>6035393.7</v>
      </c>
      <c r="M33" s="36">
        <v>6129244.5</v>
      </c>
      <c r="N33" s="36">
        <v>6179002.5</v>
      </c>
      <c r="O33" s="36">
        <v>6206101.1</v>
      </c>
    </row>
    <row r="34" spans="1:15" ht="12" customHeight="1">
      <c r="A34" s="35" t="s">
        <v>81</v>
      </c>
      <c r="B34" s="36">
        <v>5413.1</v>
      </c>
      <c r="C34" s="36">
        <v>5453.2</v>
      </c>
      <c r="D34" s="36">
        <v>5981.4</v>
      </c>
      <c r="E34" s="36">
        <v>6023.3</v>
      </c>
      <c r="F34" s="36">
        <v>6378.6</v>
      </c>
      <c r="G34" s="36">
        <v>7011.6</v>
      </c>
      <c r="H34" s="36">
        <v>7137.9</v>
      </c>
      <c r="I34" s="36">
        <v>7302</v>
      </c>
      <c r="J34" s="36">
        <v>7664.9</v>
      </c>
      <c r="K34" s="36">
        <v>8032.4</v>
      </c>
      <c r="L34" s="36">
        <v>8437.7</v>
      </c>
      <c r="M34" s="36">
        <v>8780.3</v>
      </c>
      <c r="N34" s="36">
        <v>8964.2</v>
      </c>
      <c r="O34" s="36">
        <v>9130.9</v>
      </c>
    </row>
    <row r="35" spans="1:15" ht="12.75">
      <c r="A35" s="35" t="s">
        <v>82</v>
      </c>
      <c r="B35" s="36" t="s">
        <v>40</v>
      </c>
      <c r="C35" s="36" t="s">
        <v>40</v>
      </c>
      <c r="D35" s="36" t="s">
        <v>40</v>
      </c>
      <c r="E35" s="36" t="s">
        <v>40</v>
      </c>
      <c r="F35" s="36" t="s">
        <v>40</v>
      </c>
      <c r="G35" s="36">
        <v>42272.4</v>
      </c>
      <c r="H35" s="36">
        <v>44030.5</v>
      </c>
      <c r="I35" s="36">
        <v>43710.4</v>
      </c>
      <c r="J35" s="36">
        <v>43208.7</v>
      </c>
      <c r="K35" s="36">
        <v>43730.5</v>
      </c>
      <c r="L35" s="36">
        <v>45431.7</v>
      </c>
      <c r="M35" s="36">
        <v>46630.6</v>
      </c>
      <c r="N35" s="36">
        <v>47325.3</v>
      </c>
      <c r="O35" s="36">
        <v>49084.2</v>
      </c>
    </row>
    <row r="36" spans="1:15" ht="12.75">
      <c r="A36" s="35" t="s">
        <v>83</v>
      </c>
      <c r="B36" s="36" t="s">
        <v>40</v>
      </c>
      <c r="C36" s="36" t="s">
        <v>40</v>
      </c>
      <c r="D36" s="36" t="s">
        <v>40</v>
      </c>
      <c r="E36" s="36">
        <v>2794.8</v>
      </c>
      <c r="F36" s="36">
        <v>2750</v>
      </c>
      <c r="G36" s="36">
        <v>2874.9</v>
      </c>
      <c r="H36" s="36">
        <v>3004.7</v>
      </c>
      <c r="I36" s="36">
        <v>3320.8</v>
      </c>
      <c r="J36" s="36">
        <v>3493.7</v>
      </c>
      <c r="K36" s="36">
        <v>3491.1</v>
      </c>
      <c r="L36" s="36">
        <v>3763.5</v>
      </c>
      <c r="M36" s="36">
        <v>4004.1</v>
      </c>
      <c r="N36" s="36">
        <v>4294.2</v>
      </c>
      <c r="O36" s="36">
        <v>4515.1</v>
      </c>
    </row>
    <row r="37" spans="1:15" ht="12.75">
      <c r="A37" s="35" t="s">
        <v>84</v>
      </c>
      <c r="B37" s="36" t="s">
        <v>40</v>
      </c>
      <c r="C37" s="36">
        <v>33568.5</v>
      </c>
      <c r="D37" s="36">
        <v>32864.2</v>
      </c>
      <c r="E37" s="36">
        <v>32667</v>
      </c>
      <c r="F37" s="36">
        <v>33614.4</v>
      </c>
      <c r="G37" s="36">
        <v>34118.6</v>
      </c>
      <c r="H37" s="36">
        <v>34568.9</v>
      </c>
      <c r="I37" s="36">
        <v>36147.4</v>
      </c>
      <c r="J37" s="36">
        <v>37904.2</v>
      </c>
      <c r="K37" s="36">
        <v>39478.6</v>
      </c>
      <c r="L37" s="36">
        <v>41533.1</v>
      </c>
      <c r="M37" s="36">
        <v>43131.9</v>
      </c>
      <c r="N37" s="36">
        <v>44641</v>
      </c>
      <c r="O37" s="36">
        <v>46002.2</v>
      </c>
    </row>
    <row r="38" spans="1:15" ht="12.75">
      <c r="A38" s="35" t="s">
        <v>85</v>
      </c>
      <c r="B38" s="36">
        <v>7026.5</v>
      </c>
      <c r="C38" s="36">
        <v>6141.1</v>
      </c>
      <c r="D38" s="36">
        <v>4169.8</v>
      </c>
      <c r="E38" s="36">
        <v>3694.5</v>
      </c>
      <c r="F38" s="36">
        <v>3775.8</v>
      </c>
      <c r="G38" s="36">
        <v>3741.8</v>
      </c>
      <c r="H38" s="36">
        <v>3883.6</v>
      </c>
      <c r="I38" s="36">
        <v>4205.3</v>
      </c>
      <c r="J38" s="36">
        <v>4403.9</v>
      </c>
      <c r="K38" s="36">
        <v>4548.7</v>
      </c>
      <c r="L38" s="36">
        <v>4862.2</v>
      </c>
      <c r="M38" s="36">
        <v>5251.6</v>
      </c>
      <c r="N38" s="36">
        <v>5590.1</v>
      </c>
      <c r="O38" s="36">
        <v>6006.9</v>
      </c>
    </row>
    <row r="39" spans="1:15" ht="12.75">
      <c r="A39" s="35" t="s">
        <v>86</v>
      </c>
      <c r="B39" s="36">
        <v>8426.9</v>
      </c>
      <c r="C39" s="36">
        <v>7948.6</v>
      </c>
      <c r="D39" s="36">
        <v>6258.9</v>
      </c>
      <c r="E39" s="36">
        <v>5243.2</v>
      </c>
      <c r="F39" s="36">
        <v>4731.1</v>
      </c>
      <c r="G39" s="36">
        <v>4886.8</v>
      </c>
      <c r="H39" s="36">
        <v>5115.4</v>
      </c>
      <c r="I39" s="36">
        <v>5473.8</v>
      </c>
      <c r="J39" s="36">
        <v>5872.3</v>
      </c>
      <c r="K39" s="36">
        <v>5772.7</v>
      </c>
      <c r="L39" s="36">
        <v>5998.9</v>
      </c>
      <c r="M39" s="36">
        <v>6381.4</v>
      </c>
      <c r="N39" s="36">
        <v>6812.9</v>
      </c>
      <c r="O39" s="36">
        <v>7473.4</v>
      </c>
    </row>
    <row r="40" spans="1:15" ht="12.75">
      <c r="A40" s="35" t="s">
        <v>87</v>
      </c>
      <c r="B40" s="36" t="s">
        <v>40</v>
      </c>
      <c r="C40" s="36" t="s">
        <v>40</v>
      </c>
      <c r="D40" s="36" t="s">
        <v>40</v>
      </c>
      <c r="E40" s="36" t="s">
        <v>40</v>
      </c>
      <c r="F40" s="36" t="s">
        <v>40</v>
      </c>
      <c r="G40" s="36" t="s">
        <v>40</v>
      </c>
      <c r="H40" s="36" t="s">
        <v>40</v>
      </c>
      <c r="I40" s="36" t="s">
        <v>40</v>
      </c>
      <c r="J40" s="36" t="s">
        <v>40</v>
      </c>
      <c r="K40" s="36">
        <v>2913.2</v>
      </c>
      <c r="L40" s="36">
        <v>3100</v>
      </c>
      <c r="M40" s="36">
        <v>3033.3</v>
      </c>
      <c r="N40" s="36">
        <v>3088</v>
      </c>
      <c r="O40" s="36">
        <v>3093.8</v>
      </c>
    </row>
    <row r="41" spans="1:15" ht="12.75">
      <c r="A41" s="35" t="s">
        <v>88</v>
      </c>
      <c r="B41" s="36" t="s">
        <v>40</v>
      </c>
      <c r="C41" s="36" t="s">
        <v>40</v>
      </c>
      <c r="D41" s="36" t="s">
        <v>40</v>
      </c>
      <c r="E41" s="36" t="s">
        <v>40</v>
      </c>
      <c r="F41" s="36" t="s">
        <v>40</v>
      </c>
      <c r="G41" s="36">
        <v>103948.4</v>
      </c>
      <c r="H41" s="36">
        <v>110185.3</v>
      </c>
      <c r="I41" s="36">
        <v>117677.9</v>
      </c>
      <c r="J41" s="36">
        <v>123326.5</v>
      </c>
      <c r="K41" s="36">
        <v>128382.8</v>
      </c>
      <c r="L41" s="36">
        <v>133455.3</v>
      </c>
      <c r="M41" s="36">
        <v>134811.9</v>
      </c>
      <c r="N41" s="36">
        <v>136658.9</v>
      </c>
      <c r="O41" s="36">
        <v>141807.4</v>
      </c>
    </row>
    <row r="42" spans="1:15" s="37" customFormat="1" ht="12.75">
      <c r="A42" s="35" t="s">
        <v>89</v>
      </c>
      <c r="B42" s="36">
        <v>15773.4</v>
      </c>
      <c r="C42" s="36">
        <v>14369.5</v>
      </c>
      <c r="D42" s="36">
        <v>13584.4</v>
      </c>
      <c r="E42" s="36">
        <v>13970.7</v>
      </c>
      <c r="F42" s="36">
        <v>14715</v>
      </c>
      <c r="G42" s="36">
        <v>15319.3</v>
      </c>
      <c r="H42" s="36">
        <v>15877.4</v>
      </c>
      <c r="I42" s="36">
        <v>16633.4</v>
      </c>
      <c r="J42" s="36">
        <v>17226.2</v>
      </c>
      <c r="K42" s="36">
        <v>18183</v>
      </c>
      <c r="L42" s="36">
        <v>18890.6</v>
      </c>
      <c r="M42" s="36">
        <v>19396.6</v>
      </c>
      <c r="N42" s="36">
        <v>20041.6</v>
      </c>
      <c r="O42" s="36">
        <v>20547.5</v>
      </c>
    </row>
    <row r="43" spans="1:15" ht="12.75">
      <c r="A43" s="35" t="s">
        <v>90</v>
      </c>
      <c r="B43" s="36" t="s">
        <v>40</v>
      </c>
      <c r="C43" s="36" t="s">
        <v>40</v>
      </c>
      <c r="D43" s="36">
        <v>12311.9</v>
      </c>
      <c r="E43" s="36">
        <v>13195.7</v>
      </c>
      <c r="F43" s="36">
        <v>14014.5</v>
      </c>
      <c r="G43" s="36">
        <v>14833.5</v>
      </c>
      <c r="H43" s="36">
        <v>15745.2</v>
      </c>
      <c r="I43" s="36">
        <v>16471.2</v>
      </c>
      <c r="J43" s="36">
        <v>17164.8</v>
      </c>
      <c r="K43" s="36">
        <v>17417.2</v>
      </c>
      <c r="L43" s="36">
        <v>17771.8</v>
      </c>
      <c r="M43" s="36">
        <v>18444.5</v>
      </c>
      <c r="N43" s="36">
        <v>19296</v>
      </c>
      <c r="O43" s="36">
        <v>20066.3</v>
      </c>
    </row>
    <row r="44" spans="1:15" s="37" customFormat="1" ht="12.75">
      <c r="A44" s="26" t="s">
        <v>30</v>
      </c>
      <c r="B44" s="36" t="s">
        <v>40</v>
      </c>
      <c r="C44" s="36" t="s">
        <v>40</v>
      </c>
      <c r="D44" s="36" t="s">
        <v>40</v>
      </c>
      <c r="E44" s="36" t="s">
        <v>40</v>
      </c>
      <c r="F44" s="36">
        <v>209755.718</v>
      </c>
      <c r="G44" s="36">
        <v>221177.593</v>
      </c>
      <c r="H44" s="36">
        <v>231373.738</v>
      </c>
      <c r="I44" s="36">
        <v>242299.137</v>
      </c>
      <c r="J44" s="36">
        <v>251405.367</v>
      </c>
      <c r="K44" s="36">
        <v>271950.2</v>
      </c>
      <c r="L44" s="36">
        <v>283244.8</v>
      </c>
      <c r="M44" s="36">
        <v>289866.3</v>
      </c>
      <c r="N44" s="36">
        <v>296712.2</v>
      </c>
      <c r="O44" s="36">
        <v>307727.8</v>
      </c>
    </row>
    <row r="45" spans="1:15" s="38" customFormat="1" ht="20.25" customHeight="1">
      <c r="A45" s="26" t="s">
        <v>91</v>
      </c>
      <c r="B45" s="36" t="s">
        <v>40</v>
      </c>
      <c r="C45" s="36" t="s">
        <v>40</v>
      </c>
      <c r="D45" s="36" t="s">
        <v>40</v>
      </c>
      <c r="E45" s="36" t="s">
        <v>40</v>
      </c>
      <c r="F45" s="36" t="s">
        <v>40</v>
      </c>
      <c r="G45" s="36">
        <v>6828420.8</v>
      </c>
      <c r="H45" s="36">
        <v>6947397</v>
      </c>
      <c r="I45" s="36">
        <v>7125643.5</v>
      </c>
      <c r="J45" s="36">
        <v>7335033.2</v>
      </c>
      <c r="K45" s="36">
        <v>7548083.5</v>
      </c>
      <c r="L45" s="36">
        <v>7818688</v>
      </c>
      <c r="M45" s="36">
        <v>7951822</v>
      </c>
      <c r="N45" s="36">
        <v>8036860.8</v>
      </c>
      <c r="O45" s="36">
        <v>8107985.7</v>
      </c>
    </row>
    <row r="46" spans="1:15" s="38" customFormat="1" ht="18" customHeight="1">
      <c r="A46" s="39" t="s">
        <v>92</v>
      </c>
      <c r="B46" s="36">
        <v>5256.2</v>
      </c>
      <c r="C46" s="36">
        <v>5261.3</v>
      </c>
      <c r="D46" s="36">
        <v>5087.7</v>
      </c>
      <c r="E46" s="36">
        <v>5128</v>
      </c>
      <c r="F46" s="36">
        <v>5334.7</v>
      </c>
      <c r="G46" s="36">
        <v>5339.1</v>
      </c>
      <c r="H46" s="36">
        <v>5617.7</v>
      </c>
      <c r="I46" s="36">
        <v>5746.1</v>
      </c>
      <c r="J46" s="36">
        <v>6067.4</v>
      </c>
      <c r="K46" s="36">
        <v>6321.6</v>
      </c>
      <c r="L46" s="36">
        <v>6675.4</v>
      </c>
      <c r="M46" s="36">
        <v>6854.1</v>
      </c>
      <c r="N46" s="36">
        <v>6817.6</v>
      </c>
      <c r="O46" s="36">
        <v>7092</v>
      </c>
    </row>
    <row r="47" spans="1:15" ht="13.5" customHeight="1">
      <c r="A47" s="39" t="s">
        <v>93</v>
      </c>
      <c r="B47" s="36">
        <v>93678</v>
      </c>
      <c r="C47" s="36">
        <v>97065.6</v>
      </c>
      <c r="D47" s="36">
        <v>100268.8</v>
      </c>
      <c r="E47" s="36">
        <v>103001.5</v>
      </c>
      <c r="F47" s="36">
        <v>108415.5</v>
      </c>
      <c r="G47" s="36">
        <v>113139.5</v>
      </c>
      <c r="H47" s="36">
        <v>119084</v>
      </c>
      <c r="I47" s="36">
        <v>125263</v>
      </c>
      <c r="J47" s="36">
        <v>128556.7</v>
      </c>
      <c r="K47" s="36">
        <v>131299.2</v>
      </c>
      <c r="L47" s="36">
        <v>135024.3</v>
      </c>
      <c r="M47" s="36">
        <v>138705.6</v>
      </c>
      <c r="N47" s="36">
        <v>140615.2</v>
      </c>
      <c r="O47" s="36">
        <v>141203.4</v>
      </c>
    </row>
    <row r="48" spans="1:15" ht="24.75" customHeight="1">
      <c r="A48" s="35" t="s">
        <v>94</v>
      </c>
      <c r="B48" s="36" t="s">
        <v>40</v>
      </c>
      <c r="C48" s="36">
        <v>10469.4</v>
      </c>
      <c r="D48" s="36">
        <v>9710.1</v>
      </c>
      <c r="E48" s="36">
        <v>9566.4</v>
      </c>
      <c r="F48" s="36">
        <v>9740.3</v>
      </c>
      <c r="G48" s="36">
        <v>10018.9</v>
      </c>
      <c r="H48" s="36">
        <v>9077.4</v>
      </c>
      <c r="I48" s="36">
        <v>8589.9</v>
      </c>
      <c r="J48" s="36">
        <v>8924.5</v>
      </c>
      <c r="K48" s="36">
        <v>9133.7</v>
      </c>
      <c r="L48" s="36">
        <v>9626.1</v>
      </c>
      <c r="M48" s="36">
        <v>10018.6</v>
      </c>
      <c r="N48" s="36">
        <v>10509.8</v>
      </c>
      <c r="O48" s="36">
        <v>10959.3</v>
      </c>
    </row>
    <row r="49" spans="1:15" ht="15" customHeight="1">
      <c r="A49" s="35" t="s">
        <v>95</v>
      </c>
      <c r="B49" s="36">
        <v>30215.869</v>
      </c>
      <c r="C49" s="36">
        <v>26263.393</v>
      </c>
      <c r="D49" s="36">
        <v>23972.171</v>
      </c>
      <c r="E49" s="36">
        <v>24336.79</v>
      </c>
      <c r="F49" s="36">
        <v>25294.352</v>
      </c>
      <c r="G49" s="36">
        <v>27100.186</v>
      </c>
      <c r="H49" s="36">
        <v>28170.119</v>
      </c>
      <c r="I49" s="36">
        <v>26464.961</v>
      </c>
      <c r="J49" s="36">
        <v>25190.004</v>
      </c>
      <c r="K49" s="36">
        <v>24900.4</v>
      </c>
      <c r="L49" s="36">
        <v>25435.5</v>
      </c>
      <c r="M49" s="36">
        <v>26896.7</v>
      </c>
      <c r="N49" s="36">
        <v>28229</v>
      </c>
      <c r="O49" s="36">
        <v>29598.3</v>
      </c>
    </row>
    <row r="50" spans="1:15" s="38" customFormat="1" ht="18.75" customHeight="1">
      <c r="A50" s="35" t="s">
        <v>96</v>
      </c>
      <c r="B50" s="36">
        <v>110624.3</v>
      </c>
      <c r="C50" s="36">
        <v>111649.2</v>
      </c>
      <c r="D50" s="36">
        <v>118330.6</v>
      </c>
      <c r="E50" s="36">
        <v>127846.8</v>
      </c>
      <c r="F50" s="36">
        <v>120871.9</v>
      </c>
      <c r="G50" s="36">
        <v>129564.1</v>
      </c>
      <c r="H50" s="36">
        <v>138640.5</v>
      </c>
      <c r="I50" s="36">
        <v>149078.4</v>
      </c>
      <c r="J50" s="36">
        <v>153687.7</v>
      </c>
      <c r="K50" s="36">
        <v>146450.7</v>
      </c>
      <c r="L50" s="36">
        <v>157229</v>
      </c>
      <c r="M50" s="36">
        <v>145444</v>
      </c>
      <c r="N50" s="36">
        <v>156994.6</v>
      </c>
      <c r="O50" s="36">
        <v>166091.7</v>
      </c>
    </row>
    <row r="51" spans="1:15" s="38" customFormat="1" ht="15" customHeight="1">
      <c r="A51" s="35" t="s">
        <v>97</v>
      </c>
      <c r="B51" s="36"/>
      <c r="C51" s="36"/>
      <c r="D51" s="36"/>
      <c r="E51" s="36"/>
      <c r="F51" s="36"/>
      <c r="G51" s="36"/>
      <c r="H51" s="36"/>
      <c r="I51" s="36"/>
      <c r="J51" s="36"/>
      <c r="K51" s="36"/>
      <c r="L51" s="36"/>
      <c r="M51" s="36"/>
      <c r="N51" s="36"/>
      <c r="O51" s="40"/>
    </row>
    <row r="52" spans="1:15" s="38" customFormat="1" ht="23.25" customHeight="1">
      <c r="A52" s="39" t="s">
        <v>98</v>
      </c>
      <c r="B52" s="36">
        <v>5008432.8</v>
      </c>
      <c r="C52" s="36">
        <v>4999982.8</v>
      </c>
      <c r="D52" s="36">
        <v>5166238.1</v>
      </c>
      <c r="E52" s="36">
        <v>5304326.5</v>
      </c>
      <c r="F52" s="36">
        <v>5517550.2</v>
      </c>
      <c r="G52" s="36">
        <v>5655709</v>
      </c>
      <c r="H52" s="36">
        <v>5864989.3</v>
      </c>
      <c r="I52" s="36">
        <v>6128772.6</v>
      </c>
      <c r="J52" s="36">
        <v>6384669.2</v>
      </c>
      <c r="K52" s="36">
        <v>6668732.7</v>
      </c>
      <c r="L52" s="36">
        <v>6912869.6</v>
      </c>
      <c r="M52" s="36">
        <v>6964767.2</v>
      </c>
      <c r="N52" s="36">
        <v>7094405.5</v>
      </c>
      <c r="O52" s="36">
        <v>7310234.6</v>
      </c>
    </row>
    <row r="53" spans="1:15" ht="12.75">
      <c r="A53" s="39" t="s">
        <v>99</v>
      </c>
      <c r="B53" s="36">
        <v>3746981.3</v>
      </c>
      <c r="C53" s="36">
        <v>3872531.3</v>
      </c>
      <c r="D53" s="36">
        <v>3910171.4</v>
      </c>
      <c r="E53" s="36">
        <v>3919852.5</v>
      </c>
      <c r="F53" s="36">
        <v>3962917.3</v>
      </c>
      <c r="G53" s="36">
        <v>4039523.3</v>
      </c>
      <c r="H53" s="36">
        <v>4177571.2</v>
      </c>
      <c r="I53" s="36">
        <v>4255026.8</v>
      </c>
      <c r="J53" s="36">
        <v>4207016.2</v>
      </c>
      <c r="K53" s="36">
        <v>4209417.6</v>
      </c>
      <c r="L53" s="36">
        <v>4329171.4</v>
      </c>
      <c r="M53" s="36">
        <v>4347947.5</v>
      </c>
      <c r="N53" s="36">
        <v>4333234.4</v>
      </c>
      <c r="O53" s="36">
        <v>4438681.4</v>
      </c>
    </row>
    <row r="56" spans="1:15" ht="12.75">
      <c r="A56" s="44"/>
      <c r="B56" s="45" t="str">
        <f>B14</f>
        <v>1990a00 </v>
      </c>
      <c r="C56" s="45" t="str">
        <f aca="true" t="shared" si="0" ref="C56:O56">C14</f>
        <v>1991a00 </v>
      </c>
      <c r="D56" s="45" t="str">
        <f t="shared" si="0"/>
        <v>1992a00 </v>
      </c>
      <c r="E56" s="45" t="str">
        <f t="shared" si="0"/>
        <v>1993a00 </v>
      </c>
      <c r="F56" s="45" t="str">
        <f t="shared" si="0"/>
        <v>1994a00 </v>
      </c>
      <c r="G56" s="45" t="str">
        <f t="shared" si="0"/>
        <v>1995a00 </v>
      </c>
      <c r="H56" s="45" t="str">
        <f t="shared" si="0"/>
        <v>1996a00 </v>
      </c>
      <c r="I56" s="45" t="str">
        <f t="shared" si="0"/>
        <v>1997a00 </v>
      </c>
      <c r="J56" s="45" t="str">
        <f t="shared" si="0"/>
        <v>1998a00 </v>
      </c>
      <c r="K56" s="45" t="str">
        <f t="shared" si="0"/>
        <v>1999a00 </v>
      </c>
      <c r="L56" s="45" t="str">
        <f t="shared" si="0"/>
        <v>2000a00 </v>
      </c>
      <c r="M56" s="45" t="str">
        <f t="shared" si="0"/>
        <v>2001a00 </v>
      </c>
      <c r="N56" s="45" t="str">
        <f t="shared" si="0"/>
        <v>2002a00 </v>
      </c>
      <c r="O56" s="45" t="str">
        <f t="shared" si="0"/>
        <v>2003a00</v>
      </c>
    </row>
    <row r="57" spans="1:15" ht="12.75">
      <c r="A57" s="44" t="s">
        <v>91</v>
      </c>
      <c r="B57" s="46" t="str">
        <f>B45</f>
        <v>:</v>
      </c>
      <c r="C57" s="46" t="str">
        <f aca="true" t="shared" si="1" ref="C57:O57">C45</f>
        <v>:</v>
      </c>
      <c r="D57" s="46" t="str">
        <f t="shared" si="1"/>
        <v>:</v>
      </c>
      <c r="E57" s="46" t="str">
        <f t="shared" si="1"/>
        <v>:</v>
      </c>
      <c r="F57" s="46" t="str">
        <f t="shared" si="1"/>
        <v>:</v>
      </c>
      <c r="G57" s="47">
        <f t="shared" si="1"/>
        <v>6828420.8</v>
      </c>
      <c r="H57" s="47">
        <f t="shared" si="1"/>
        <v>6947397</v>
      </c>
      <c r="I57" s="47">
        <f t="shared" si="1"/>
        <v>7125643.5</v>
      </c>
      <c r="J57" s="47">
        <f t="shared" si="1"/>
        <v>7335033.2</v>
      </c>
      <c r="K57" s="47">
        <f t="shared" si="1"/>
        <v>7548083.5</v>
      </c>
      <c r="L57" s="47">
        <f t="shared" si="1"/>
        <v>7818688</v>
      </c>
      <c r="M57" s="47">
        <f t="shared" si="1"/>
        <v>7951822</v>
      </c>
      <c r="N57" s="47">
        <f t="shared" si="1"/>
        <v>8036860.8</v>
      </c>
      <c r="O57" s="47">
        <f t="shared" si="1"/>
        <v>8107985.7</v>
      </c>
    </row>
    <row r="58" spans="1:16" ht="12.75">
      <c r="A58" s="44" t="s">
        <v>101</v>
      </c>
      <c r="B58" s="46"/>
      <c r="C58" s="45"/>
      <c r="D58" s="45"/>
      <c r="E58" s="45"/>
      <c r="F58" s="45"/>
      <c r="G58" s="45">
        <f>G57/$G$57*100</f>
        <v>100</v>
      </c>
      <c r="H58" s="45">
        <f aca="true" t="shared" si="2" ref="H58:O58">H57/$G$57*100</f>
        <v>101.74236772285622</v>
      </c>
      <c r="I58" s="45">
        <f t="shared" si="2"/>
        <v>104.35272969703333</v>
      </c>
      <c r="J58" s="45">
        <f t="shared" si="2"/>
        <v>107.41917369825833</v>
      </c>
      <c r="K58" s="45">
        <f t="shared" si="2"/>
        <v>110.53922599497676</v>
      </c>
      <c r="L58" s="45">
        <f t="shared" si="2"/>
        <v>114.50214081709787</v>
      </c>
      <c r="M58" s="45">
        <f t="shared" si="2"/>
        <v>116.45184491266266</v>
      </c>
      <c r="N58" s="45">
        <f t="shared" si="2"/>
        <v>117.6972104589688</v>
      </c>
      <c r="O58" s="45">
        <f t="shared" si="2"/>
        <v>118.73881146867808</v>
      </c>
      <c r="P58" s="43"/>
    </row>
    <row r="60" spans="1:15" ht="12.75">
      <c r="A60" s="41" t="s">
        <v>103</v>
      </c>
      <c r="G60" s="54">
        <f>G30+G35+G37+G41+G42+G43</f>
        <v>6807423.2</v>
      </c>
      <c r="H60" s="54">
        <f aca="true" t="shared" si="3" ref="H60:O60">H30+H35+H37+H41+H42+H43</f>
        <v>6925673.9</v>
      </c>
      <c r="I60" s="54">
        <f t="shared" si="3"/>
        <v>7102634.6000000015</v>
      </c>
      <c r="J60" s="54">
        <f t="shared" si="3"/>
        <v>7310798.9</v>
      </c>
      <c r="K60" s="54">
        <f t="shared" si="3"/>
        <v>7523325.399999999</v>
      </c>
      <c r="L60" s="54">
        <f t="shared" si="3"/>
        <v>7792525.799999999</v>
      </c>
      <c r="M60" s="54">
        <f t="shared" si="3"/>
        <v>7924371.2</v>
      </c>
      <c r="N60" s="54">
        <f t="shared" si="3"/>
        <v>8008111.8</v>
      </c>
      <c r="O60" s="54">
        <f t="shared" si="3"/>
        <v>8077815.600000001</v>
      </c>
    </row>
    <row r="61" spans="1:15" ht="12.75">
      <c r="A61" s="41" t="s">
        <v>104</v>
      </c>
      <c r="B61" s="41"/>
      <c r="C61" s="42"/>
      <c r="D61" s="42"/>
      <c r="E61" s="42"/>
      <c r="F61" s="42"/>
      <c r="G61" s="55">
        <f>G60/G57</f>
        <v>0.9969249698261127</v>
      </c>
      <c r="H61" s="55">
        <f aca="true" t="shared" si="4" ref="H61:O61">H60/H57</f>
        <v>0.9968732030140209</v>
      </c>
      <c r="I61" s="55">
        <f t="shared" si="4"/>
        <v>0.9967709723339375</v>
      </c>
      <c r="J61" s="55">
        <f t="shared" si="4"/>
        <v>0.9966960885739413</v>
      </c>
      <c r="K61" s="55">
        <f t="shared" si="4"/>
        <v>0.9967199488452929</v>
      </c>
      <c r="L61" s="55">
        <f t="shared" si="4"/>
        <v>0.9966538887342734</v>
      </c>
      <c r="M61" s="55">
        <f t="shared" si="4"/>
        <v>0.9965478603520049</v>
      </c>
      <c r="N61" s="55">
        <f t="shared" si="4"/>
        <v>0.9964228570438846</v>
      </c>
      <c r="O61" s="55">
        <f t="shared" si="4"/>
        <v>0.996278964823532</v>
      </c>
    </row>
    <row r="62" ht="12.75">
      <c r="H62" s="54"/>
    </row>
  </sheetData>
  <printOptions/>
  <pageMargins left="0.75" right="0.75" top="0.43" bottom="0.36" header="0.5" footer="0.5"/>
  <pageSetup fitToHeight="1"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R214"/>
  <sheetViews>
    <sheetView workbookViewId="0" topLeftCell="A1">
      <pane xSplit="1" ySplit="3" topLeftCell="B34" activePane="bottomRight" state="frozen"/>
      <selection pane="topLeft" activeCell="A1" sqref="A1"/>
      <selection pane="topRight" activeCell="B1" sqref="B1"/>
      <selection pane="bottomLeft" activeCell="A4" sqref="A4"/>
      <selection pane="bottomRight" activeCell="H51" sqref="H51"/>
    </sheetView>
  </sheetViews>
  <sheetFormatPr defaultColWidth="9.140625" defaultRowHeight="12.75"/>
  <cols>
    <col min="1" max="1" width="19.7109375" style="0" customWidth="1"/>
  </cols>
  <sheetData>
    <row r="1" spans="1:4" ht="12.75">
      <c r="A1" s="19" t="s">
        <v>41</v>
      </c>
      <c r="D1" s="20" t="s">
        <v>42</v>
      </c>
    </row>
    <row r="2" spans="2:10" s="21" customFormat="1" ht="11.25">
      <c r="B2" s="3"/>
      <c r="J2" s="22"/>
    </row>
    <row r="3" spans="1:15" s="24" customFormat="1" ht="12">
      <c r="A3" s="21"/>
      <c r="B3" s="23">
        <v>1990</v>
      </c>
      <c r="C3" s="23">
        <v>1991</v>
      </c>
      <c r="D3" s="23">
        <v>1992</v>
      </c>
      <c r="E3" s="23">
        <v>1993</v>
      </c>
      <c r="F3" s="23">
        <v>1994</v>
      </c>
      <c r="G3" s="23">
        <v>1995</v>
      </c>
      <c r="H3" s="23">
        <v>1996</v>
      </c>
      <c r="I3" s="23">
        <v>1997</v>
      </c>
      <c r="J3" s="23">
        <v>1998</v>
      </c>
      <c r="K3" s="23">
        <v>1999</v>
      </c>
      <c r="L3" s="23">
        <v>2000</v>
      </c>
      <c r="M3" s="23">
        <v>2001</v>
      </c>
      <c r="N3" s="23">
        <v>2002</v>
      </c>
      <c r="O3" s="23">
        <v>2003</v>
      </c>
    </row>
    <row r="4" spans="1:18" s="25" customFormat="1" ht="11.25">
      <c r="A4" s="7" t="s">
        <v>1</v>
      </c>
      <c r="B4" s="8">
        <v>106.619</v>
      </c>
      <c r="C4" s="8">
        <v>110.931</v>
      </c>
      <c r="D4" s="8">
        <v>112.19800000000001</v>
      </c>
      <c r="E4" s="8">
        <v>112.944</v>
      </c>
      <c r="F4" s="8">
        <v>115.75800000000001</v>
      </c>
      <c r="G4" s="8">
        <v>117.297</v>
      </c>
      <c r="H4" s="8">
        <v>118.068</v>
      </c>
      <c r="I4" s="8">
        <v>119.54</v>
      </c>
      <c r="J4" s="8">
        <v>123.557</v>
      </c>
      <c r="K4" s="8">
        <v>126.124</v>
      </c>
      <c r="L4" s="8">
        <v>127.05199999999999</v>
      </c>
      <c r="M4" s="8">
        <v>129.508</v>
      </c>
      <c r="N4" s="8">
        <v>131.31900000000002</v>
      </c>
      <c r="O4" s="8" t="s">
        <v>40</v>
      </c>
      <c r="P4" s="9"/>
      <c r="Q4" s="9"/>
      <c r="R4" s="9"/>
    </row>
    <row r="5" spans="1:18" s="25" customFormat="1" ht="11.25">
      <c r="A5" s="7" t="s">
        <v>2</v>
      </c>
      <c r="B5" s="8">
        <v>61.105999999999995</v>
      </c>
      <c r="C5" s="8">
        <v>62.188</v>
      </c>
      <c r="D5" s="8">
        <v>63.157</v>
      </c>
      <c r="E5" s="8">
        <v>64.64</v>
      </c>
      <c r="F5" s="8">
        <v>65.53800000000001</v>
      </c>
      <c r="G5" s="8">
        <v>67.232</v>
      </c>
      <c r="H5" s="8">
        <v>69.074</v>
      </c>
      <c r="I5" s="8">
        <v>70.86</v>
      </c>
      <c r="J5" s="8">
        <v>72.056</v>
      </c>
      <c r="K5" s="8">
        <v>73.756</v>
      </c>
      <c r="L5" s="8">
        <v>73.794</v>
      </c>
      <c r="M5" s="8">
        <v>73.341</v>
      </c>
      <c r="N5" s="8">
        <v>74.601</v>
      </c>
      <c r="O5" s="8" t="s">
        <v>40</v>
      </c>
      <c r="P5" s="9"/>
      <c r="Q5" s="9"/>
      <c r="R5" s="9"/>
    </row>
    <row r="6" spans="1:18" s="25" customFormat="1" ht="11.25">
      <c r="A6" s="7" t="s">
        <v>3</v>
      </c>
      <c r="B6" s="8" t="s">
        <v>40</v>
      </c>
      <c r="C6" s="8">
        <v>838.5516</v>
      </c>
      <c r="D6" s="8">
        <v>856.763</v>
      </c>
      <c r="E6" s="8">
        <v>872.4946</v>
      </c>
      <c r="F6" s="8">
        <v>954.6577</v>
      </c>
      <c r="G6" s="8">
        <v>968.227</v>
      </c>
      <c r="H6" s="8">
        <v>969.484</v>
      </c>
      <c r="I6" s="8">
        <v>970.711</v>
      </c>
      <c r="J6" s="8">
        <v>981.568</v>
      </c>
      <c r="K6" s="8">
        <v>1003.682</v>
      </c>
      <c r="L6" s="8">
        <v>989.1419999999999</v>
      </c>
      <c r="M6" s="8">
        <v>1009.1379999999999</v>
      </c>
      <c r="N6" s="8">
        <v>1013.5360000000001</v>
      </c>
      <c r="O6" s="8">
        <v>1001.21</v>
      </c>
      <c r="P6" s="9"/>
      <c r="Q6" s="9"/>
      <c r="R6" s="9"/>
    </row>
    <row r="7" spans="1:18" s="25" customFormat="1" ht="11.25">
      <c r="A7" s="7" t="s">
        <v>4</v>
      </c>
      <c r="B7" s="8">
        <v>68.47800000000001</v>
      </c>
      <c r="C7" s="8">
        <v>69.551</v>
      </c>
      <c r="D7" s="8">
        <v>71.161</v>
      </c>
      <c r="E7" s="8">
        <v>74.128</v>
      </c>
      <c r="F7" s="8">
        <v>76.953</v>
      </c>
      <c r="G7" s="8">
        <v>80.58</v>
      </c>
      <c r="H7" s="8">
        <v>83.855</v>
      </c>
      <c r="I7" s="8">
        <v>86.958</v>
      </c>
      <c r="J7" s="8">
        <v>90.752</v>
      </c>
      <c r="K7" s="8">
        <v>96.083</v>
      </c>
      <c r="L7" s="8">
        <v>100.646</v>
      </c>
      <c r="M7" s="8">
        <v>105.36699999999999</v>
      </c>
      <c r="N7" s="8">
        <v>110.76599999999999</v>
      </c>
      <c r="O7" s="8" t="s">
        <v>40</v>
      </c>
      <c r="P7" s="9"/>
      <c r="Q7" s="9"/>
      <c r="R7" s="9"/>
    </row>
    <row r="8" spans="1:18" s="25" customFormat="1" ht="11.25">
      <c r="A8" s="7" t="s">
        <v>5</v>
      </c>
      <c r="B8" s="8">
        <v>223.236</v>
      </c>
      <c r="C8" s="8">
        <v>258.014</v>
      </c>
      <c r="D8" s="8">
        <v>270.092</v>
      </c>
      <c r="E8" s="8">
        <v>281.324</v>
      </c>
      <c r="F8" s="8">
        <v>292.683</v>
      </c>
      <c r="G8" s="8">
        <v>305.287</v>
      </c>
      <c r="H8" s="8">
        <v>318.605</v>
      </c>
      <c r="I8" s="8">
        <v>328.149</v>
      </c>
      <c r="J8" s="8">
        <v>343.051</v>
      </c>
      <c r="K8" s="8">
        <v>361.683</v>
      </c>
      <c r="L8" s="8">
        <v>369.775</v>
      </c>
      <c r="M8" s="8">
        <v>377.04200000000003</v>
      </c>
      <c r="N8" s="8">
        <v>405.40200000000004</v>
      </c>
      <c r="O8" s="8" t="s">
        <v>40</v>
      </c>
      <c r="P8" s="9"/>
      <c r="Q8" s="9"/>
      <c r="R8" s="9"/>
    </row>
    <row r="9" spans="1:18" s="25" customFormat="1" ht="11.25">
      <c r="A9" s="7" t="s">
        <v>6</v>
      </c>
      <c r="B9" s="8">
        <v>690.861</v>
      </c>
      <c r="C9" s="8">
        <v>704.301</v>
      </c>
      <c r="D9" s="8">
        <v>721.057</v>
      </c>
      <c r="E9" s="8">
        <v>730.403</v>
      </c>
      <c r="F9" s="8">
        <v>752.8280000000001</v>
      </c>
      <c r="G9" s="8">
        <v>737.263</v>
      </c>
      <c r="H9" s="8">
        <v>751.273</v>
      </c>
      <c r="I9" s="8">
        <v>763.073</v>
      </c>
      <c r="J9" s="8">
        <v>785.186</v>
      </c>
      <c r="K9" s="8">
        <v>807.498</v>
      </c>
      <c r="L9" s="8">
        <v>812.171</v>
      </c>
      <c r="M9" s="8">
        <v>840.109</v>
      </c>
      <c r="N9" s="8">
        <v>847.027</v>
      </c>
      <c r="O9" s="8" t="s">
        <v>40</v>
      </c>
      <c r="P9" s="9"/>
      <c r="Q9" s="9"/>
      <c r="R9" s="9"/>
    </row>
    <row r="10" spans="1:18" s="25" customFormat="1" ht="11.25">
      <c r="A10" s="7" t="s">
        <v>7</v>
      </c>
      <c r="B10" s="8">
        <v>23.186</v>
      </c>
      <c r="C10" s="8">
        <v>24.59</v>
      </c>
      <c r="D10" s="8">
        <v>25.326</v>
      </c>
      <c r="E10" s="8">
        <v>26.364</v>
      </c>
      <c r="F10" s="8">
        <v>28.06</v>
      </c>
      <c r="G10" s="8">
        <v>29.641</v>
      </c>
      <c r="H10" s="8">
        <v>31.695</v>
      </c>
      <c r="I10" s="8">
        <v>33.987</v>
      </c>
      <c r="J10" s="8">
        <v>35.621</v>
      </c>
      <c r="K10" s="8">
        <v>38.358000000000004</v>
      </c>
      <c r="L10" s="8">
        <v>40.829</v>
      </c>
      <c r="M10" s="8">
        <v>42.705</v>
      </c>
      <c r="N10" s="8">
        <v>45.198</v>
      </c>
      <c r="O10" s="8" t="s">
        <v>40</v>
      </c>
      <c r="P10" s="9"/>
      <c r="Q10" s="9"/>
      <c r="R10" s="9"/>
    </row>
    <row r="11" spans="1:18" s="25" customFormat="1" ht="11.25">
      <c r="A11" s="7" t="s">
        <v>8</v>
      </c>
      <c r="B11" s="8">
        <v>651.257</v>
      </c>
      <c r="C11" s="8">
        <v>668.025</v>
      </c>
      <c r="D11" s="8">
        <v>731.318</v>
      </c>
      <c r="E11" s="8">
        <v>727.26</v>
      </c>
      <c r="F11" s="8">
        <v>722.955</v>
      </c>
      <c r="G11" s="8">
        <v>745.7189999999999</v>
      </c>
      <c r="H11" s="8">
        <v>760.9010000000001</v>
      </c>
      <c r="I11" s="8">
        <v>772.428</v>
      </c>
      <c r="J11" s="8">
        <v>794.5369999999999</v>
      </c>
      <c r="K11" s="8">
        <v>799.2429999999999</v>
      </c>
      <c r="L11" s="8">
        <v>867.663</v>
      </c>
      <c r="M11" s="8">
        <v>860.232</v>
      </c>
      <c r="N11" s="8">
        <v>855.187</v>
      </c>
      <c r="O11" s="8" t="s">
        <v>40</v>
      </c>
      <c r="P11" s="9"/>
      <c r="Q11" s="9"/>
      <c r="R11" s="9"/>
    </row>
    <row r="12" spans="1:18" s="25" customFormat="1" ht="11.25">
      <c r="A12" s="7" t="s">
        <v>9</v>
      </c>
      <c r="B12" s="8">
        <v>5.1080000000000005</v>
      </c>
      <c r="C12" s="8">
        <v>5.27</v>
      </c>
      <c r="D12" s="8">
        <v>5.455</v>
      </c>
      <c r="E12" s="8">
        <v>5.662</v>
      </c>
      <c r="F12" s="8">
        <v>5.789</v>
      </c>
      <c r="G12" s="8">
        <v>5.8870000000000005</v>
      </c>
      <c r="H12" s="8">
        <v>5.984</v>
      </c>
      <c r="I12" s="8">
        <v>6.095</v>
      </c>
      <c r="J12" s="8">
        <v>6.2</v>
      </c>
      <c r="K12" s="8">
        <v>6.21</v>
      </c>
      <c r="L12" s="8">
        <v>6.312</v>
      </c>
      <c r="M12" s="8">
        <v>6.426</v>
      </c>
      <c r="N12" s="8">
        <v>6.507</v>
      </c>
      <c r="O12" s="8" t="s">
        <v>40</v>
      </c>
      <c r="P12" s="9"/>
      <c r="Q12" s="9"/>
      <c r="R12" s="9"/>
    </row>
    <row r="13" spans="1:18" s="25" customFormat="1" ht="11.25">
      <c r="A13" s="7" t="s">
        <v>10</v>
      </c>
      <c r="B13" s="8" t="s">
        <v>40</v>
      </c>
      <c r="C13" s="8">
        <v>146</v>
      </c>
      <c r="D13" s="8">
        <v>152.2</v>
      </c>
      <c r="E13" s="8">
        <v>148.5</v>
      </c>
      <c r="F13" s="8">
        <v>149.7</v>
      </c>
      <c r="G13" s="8">
        <v>152.4</v>
      </c>
      <c r="H13" s="8">
        <v>153.7</v>
      </c>
      <c r="I13" s="8">
        <v>158.7</v>
      </c>
      <c r="J13" s="8">
        <v>159.8</v>
      </c>
      <c r="K13" s="8">
        <v>163.8</v>
      </c>
      <c r="L13" s="8">
        <v>164</v>
      </c>
      <c r="M13" s="8">
        <v>164.7</v>
      </c>
      <c r="N13" s="8">
        <v>166.9</v>
      </c>
      <c r="O13" s="8" t="s">
        <v>40</v>
      </c>
      <c r="P13" s="9"/>
      <c r="Q13" s="9"/>
      <c r="R13" s="9"/>
    </row>
    <row r="14" spans="1:18" s="25" customFormat="1" ht="11.25">
      <c r="A14" s="7" t="s">
        <v>11</v>
      </c>
      <c r="B14" s="8">
        <v>79.675</v>
      </c>
      <c r="C14" s="8">
        <v>88.608</v>
      </c>
      <c r="D14" s="8">
        <v>88.261</v>
      </c>
      <c r="E14" s="8">
        <v>87.542</v>
      </c>
      <c r="F14" s="8">
        <v>88.202</v>
      </c>
      <c r="G14" s="8">
        <v>88.228</v>
      </c>
      <c r="H14" s="8">
        <v>87.869</v>
      </c>
      <c r="I14" s="8">
        <v>87.64</v>
      </c>
      <c r="J14" s="8">
        <v>89.17099999999999</v>
      </c>
      <c r="K14" s="8">
        <v>89.89699999999999</v>
      </c>
      <c r="L14" s="8">
        <v>90.536</v>
      </c>
      <c r="M14" s="8">
        <v>90.98</v>
      </c>
      <c r="N14" s="8">
        <v>91.451</v>
      </c>
      <c r="O14" s="8" t="s">
        <v>40</v>
      </c>
      <c r="P14" s="9"/>
      <c r="Q14" s="9"/>
      <c r="R14" s="9"/>
    </row>
    <row r="15" spans="1:18" s="25" customFormat="1" ht="11.25">
      <c r="A15" s="7" t="s">
        <v>12</v>
      </c>
      <c r="B15" s="8">
        <v>56.464</v>
      </c>
      <c r="C15" s="8">
        <v>59.592</v>
      </c>
      <c r="D15" s="8">
        <v>68.267</v>
      </c>
      <c r="E15" s="8">
        <v>70.547</v>
      </c>
      <c r="F15" s="8">
        <v>74.46</v>
      </c>
      <c r="G15" s="8">
        <v>77.54</v>
      </c>
      <c r="H15" s="8">
        <v>81.603</v>
      </c>
      <c r="I15" s="8">
        <v>86.963</v>
      </c>
      <c r="J15" s="8">
        <v>91.752</v>
      </c>
      <c r="K15" s="8">
        <v>97.40899999999999</v>
      </c>
      <c r="L15" s="8">
        <v>101.96</v>
      </c>
      <c r="M15" s="8">
        <v>104.24199999999999</v>
      </c>
      <c r="N15" s="8">
        <v>108.283</v>
      </c>
      <c r="O15" s="8" t="s">
        <v>40</v>
      </c>
      <c r="P15" s="9"/>
      <c r="Q15" s="9"/>
      <c r="R15" s="9"/>
    </row>
    <row r="16" spans="1:18" s="25" customFormat="1" ht="11.25">
      <c r="A16" s="7" t="s">
        <v>13</v>
      </c>
      <c r="B16" s="8">
        <v>63.031000000000006</v>
      </c>
      <c r="C16" s="8">
        <v>61.93</v>
      </c>
      <c r="D16" s="8">
        <v>61.557</v>
      </c>
      <c r="E16" s="8">
        <v>60.707</v>
      </c>
      <c r="F16" s="8">
        <v>60.637</v>
      </c>
      <c r="G16" s="8">
        <v>61.184</v>
      </c>
      <c r="H16" s="8">
        <v>61.653999999999996</v>
      </c>
      <c r="I16" s="8">
        <v>63.275999999999996</v>
      </c>
      <c r="J16" s="8">
        <v>64.477</v>
      </c>
      <c r="K16" s="8">
        <v>65.915</v>
      </c>
      <c r="L16" s="8">
        <v>66.805</v>
      </c>
      <c r="M16" s="8">
        <v>67.982</v>
      </c>
      <c r="N16" s="8">
        <v>69.318</v>
      </c>
      <c r="O16" s="8" t="s">
        <v>40</v>
      </c>
      <c r="P16" s="9"/>
      <c r="Q16" s="9"/>
      <c r="R16" s="9"/>
    </row>
    <row r="17" spans="1:18" s="25" customFormat="1" ht="11.25">
      <c r="A17" s="7" t="s">
        <v>14</v>
      </c>
      <c r="B17" s="8">
        <v>101</v>
      </c>
      <c r="C17" s="8">
        <v>100.885</v>
      </c>
      <c r="D17" s="8">
        <v>101.763</v>
      </c>
      <c r="E17" s="8">
        <v>100.422</v>
      </c>
      <c r="F17" s="8">
        <v>100.007</v>
      </c>
      <c r="G17" s="8">
        <v>102.139</v>
      </c>
      <c r="H17" s="8">
        <v>102.77</v>
      </c>
      <c r="I17" s="8">
        <v>103.13900000000001</v>
      </c>
      <c r="J17" s="8">
        <v>104.13</v>
      </c>
      <c r="K17" s="8">
        <v>107.22</v>
      </c>
      <c r="L17" s="8">
        <v>108.701</v>
      </c>
      <c r="M17" s="8">
        <v>110</v>
      </c>
      <c r="N17" s="8">
        <v>113</v>
      </c>
      <c r="O17" s="8" t="s">
        <v>40</v>
      </c>
      <c r="P17" s="9"/>
      <c r="Q17" s="9"/>
      <c r="R17" s="9"/>
    </row>
    <row r="18" spans="1:18" s="25" customFormat="1" ht="11.25">
      <c r="A18" s="7" t="s">
        <v>15</v>
      </c>
      <c r="B18" s="8" t="s">
        <v>40</v>
      </c>
      <c r="C18" s="8">
        <v>659.9</v>
      </c>
      <c r="D18" s="8">
        <v>657.9</v>
      </c>
      <c r="E18" s="8">
        <v>658.8</v>
      </c>
      <c r="F18" s="8">
        <v>663.3</v>
      </c>
      <c r="G18" s="8">
        <v>666.5</v>
      </c>
      <c r="H18" s="8">
        <v>677.3</v>
      </c>
      <c r="I18" s="8">
        <v>684.1</v>
      </c>
      <c r="J18" s="8">
        <v>692.5</v>
      </c>
      <c r="K18" s="8">
        <v>694.7</v>
      </c>
      <c r="L18" s="8">
        <v>697.4</v>
      </c>
      <c r="M18" s="8">
        <v>707.3</v>
      </c>
      <c r="N18" s="8">
        <v>719.9</v>
      </c>
      <c r="O18" s="8" t="s">
        <v>40</v>
      </c>
      <c r="P18" s="9"/>
      <c r="Q18" s="9"/>
      <c r="R18" s="9"/>
    </row>
    <row r="19" spans="1:18" s="27" customFormat="1" ht="16.5" customHeight="1">
      <c r="A19" s="26" t="s">
        <v>16</v>
      </c>
      <c r="B19" s="11" t="s">
        <v>40</v>
      </c>
      <c r="C19" s="11">
        <v>3858.3365999999996</v>
      </c>
      <c r="D19" s="11">
        <v>3986.4750000000004</v>
      </c>
      <c r="E19" s="11">
        <v>4021.7375999999995</v>
      </c>
      <c r="F19" s="11">
        <v>4151.5277</v>
      </c>
      <c r="G19" s="11">
        <v>4205.124</v>
      </c>
      <c r="H19" s="11">
        <v>4273.835</v>
      </c>
      <c r="I19" s="11">
        <v>4335.619</v>
      </c>
      <c r="J19" s="11">
        <v>4434.358</v>
      </c>
      <c r="K19" s="11">
        <v>4531.5779999999995</v>
      </c>
      <c r="L19" s="11">
        <v>4616.785999999999</v>
      </c>
      <c r="M19" s="11">
        <v>4689.071999999999</v>
      </c>
      <c r="N19" s="11">
        <v>4758.395</v>
      </c>
      <c r="O19" s="11" t="s">
        <v>40</v>
      </c>
      <c r="P19" s="12"/>
      <c r="Q19" s="12"/>
      <c r="R19" s="12"/>
    </row>
    <row r="20" spans="1:18" s="27" customFormat="1" ht="16.5" customHeight="1">
      <c r="A20" s="26" t="s">
        <v>17</v>
      </c>
      <c r="B20" s="11" t="s">
        <v>40</v>
      </c>
      <c r="C20" s="11">
        <v>2965.8125999999997</v>
      </c>
      <c r="D20" s="11">
        <v>3092.4940000000006</v>
      </c>
      <c r="E20" s="11">
        <v>3123.7475999999997</v>
      </c>
      <c r="F20" s="11">
        <v>3245.7297</v>
      </c>
      <c r="G20" s="11">
        <v>3288.673</v>
      </c>
      <c r="H20" s="11">
        <v>3340.836</v>
      </c>
      <c r="I20" s="11">
        <v>3390.5620000000004</v>
      </c>
      <c r="J20" s="11">
        <v>3474.92</v>
      </c>
      <c r="K20" s="11">
        <v>3559.819</v>
      </c>
      <c r="L20" s="11">
        <v>3636.245</v>
      </c>
      <c r="M20" s="11">
        <v>3798.4309999999996</v>
      </c>
      <c r="N20" s="11">
        <v>3850.894</v>
      </c>
      <c r="O20" s="11" t="s">
        <v>40</v>
      </c>
      <c r="P20" s="12"/>
      <c r="Q20" s="12"/>
      <c r="R20" s="12"/>
    </row>
    <row r="21" spans="1:18" s="27" customFormat="1" ht="16.5" customHeight="1">
      <c r="A21" s="26" t="s">
        <v>18</v>
      </c>
      <c r="B21" s="11" t="s">
        <v>40</v>
      </c>
      <c r="C21" s="11">
        <v>3035.3636000000006</v>
      </c>
      <c r="D21" s="11">
        <v>3163.655</v>
      </c>
      <c r="E21" s="11">
        <v>3197.8755999999994</v>
      </c>
      <c r="F21" s="11">
        <v>3322.6827</v>
      </c>
      <c r="G21" s="11">
        <v>3369.2529999999997</v>
      </c>
      <c r="H21" s="11">
        <v>3424.691</v>
      </c>
      <c r="I21" s="11">
        <v>3477.52</v>
      </c>
      <c r="J21" s="11">
        <v>3565.672</v>
      </c>
      <c r="K21" s="11">
        <v>3655.902</v>
      </c>
      <c r="L21" s="11">
        <v>3736.8909999999996</v>
      </c>
      <c r="M21" s="11">
        <v>3798.4309999999996</v>
      </c>
      <c r="N21" s="11">
        <v>3850.894</v>
      </c>
      <c r="O21" s="11" t="s">
        <v>40</v>
      </c>
      <c r="P21" s="12"/>
      <c r="Q21" s="12"/>
      <c r="R21" s="12"/>
    </row>
    <row r="22" spans="1:18" s="25" customFormat="1" ht="16.5" customHeight="1">
      <c r="A22" s="26" t="s">
        <v>19</v>
      </c>
      <c r="B22" s="11" t="s">
        <v>40</v>
      </c>
      <c r="C22" s="11">
        <v>2965.8125999999997</v>
      </c>
      <c r="D22" s="11">
        <v>3092.4940000000006</v>
      </c>
      <c r="E22" s="11">
        <v>3123.7475999999997</v>
      </c>
      <c r="F22" s="11">
        <v>3245.7297</v>
      </c>
      <c r="G22" s="11">
        <v>3288.673</v>
      </c>
      <c r="H22" s="11">
        <v>3340.836</v>
      </c>
      <c r="I22" s="11">
        <v>3390.5620000000004</v>
      </c>
      <c r="J22" s="11">
        <v>3474.92</v>
      </c>
      <c r="K22" s="11">
        <v>3559.819</v>
      </c>
      <c r="L22" s="11">
        <v>3636.245</v>
      </c>
      <c r="M22" s="11">
        <v>3693.0639999999994</v>
      </c>
      <c r="N22" s="11">
        <v>3740.1279999999997</v>
      </c>
      <c r="O22" s="11" t="s">
        <v>40</v>
      </c>
      <c r="P22" s="13"/>
      <c r="Q22" s="9"/>
      <c r="R22" s="9"/>
    </row>
    <row r="23" spans="1:18" s="25" customFormat="1" ht="11.25">
      <c r="A23" s="7" t="s">
        <v>20</v>
      </c>
      <c r="B23" s="8" t="s">
        <v>40</v>
      </c>
      <c r="C23" s="8" t="s">
        <v>40</v>
      </c>
      <c r="D23" s="8" t="s">
        <v>40</v>
      </c>
      <c r="E23" s="8" t="s">
        <v>40</v>
      </c>
      <c r="F23" s="8" t="s">
        <v>40</v>
      </c>
      <c r="G23" s="8" t="s">
        <v>40</v>
      </c>
      <c r="H23" s="8" t="s">
        <v>40</v>
      </c>
      <c r="I23" s="8" t="s">
        <v>40</v>
      </c>
      <c r="J23" s="8" t="s">
        <v>40</v>
      </c>
      <c r="K23" s="8" t="s">
        <v>40</v>
      </c>
      <c r="L23" s="8" t="s">
        <v>40</v>
      </c>
      <c r="M23" s="8" t="s">
        <v>40</v>
      </c>
      <c r="N23" s="8" t="s">
        <v>40</v>
      </c>
      <c r="O23" s="8" t="s">
        <v>40</v>
      </c>
      <c r="P23" s="13"/>
      <c r="Q23" s="9"/>
      <c r="R23" s="9"/>
    </row>
    <row r="24" spans="1:18" s="25" customFormat="1" ht="11.25">
      <c r="A24" s="7" t="s">
        <v>21</v>
      </c>
      <c r="B24" s="8" t="s">
        <v>40</v>
      </c>
      <c r="C24" s="8" t="s">
        <v>40</v>
      </c>
      <c r="D24" s="8" t="s">
        <v>40</v>
      </c>
      <c r="E24" s="8">
        <v>71.165</v>
      </c>
      <c r="F24" s="8">
        <v>71.70400000000001</v>
      </c>
      <c r="G24" s="8">
        <v>74.268</v>
      </c>
      <c r="H24" s="8">
        <v>75.74</v>
      </c>
      <c r="I24" s="8">
        <v>75.525</v>
      </c>
      <c r="J24" s="8">
        <v>75.425</v>
      </c>
      <c r="K24" s="8">
        <v>77.955</v>
      </c>
      <c r="L24" s="8">
        <v>80.568</v>
      </c>
      <c r="M24" s="8">
        <v>81.321</v>
      </c>
      <c r="N24" s="8">
        <v>81.483</v>
      </c>
      <c r="O24" s="8" t="s">
        <v>40</v>
      </c>
      <c r="P24" s="13"/>
      <c r="Q24" s="9"/>
      <c r="R24" s="9"/>
    </row>
    <row r="25" spans="1:18" s="25" customFormat="1" ht="11.25">
      <c r="A25" s="7" t="s">
        <v>22</v>
      </c>
      <c r="B25" s="8" t="s">
        <v>40</v>
      </c>
      <c r="C25" s="8" t="s">
        <v>40</v>
      </c>
      <c r="D25" s="8" t="s">
        <v>40</v>
      </c>
      <c r="E25" s="8" t="s">
        <v>40</v>
      </c>
      <c r="F25" s="8" t="s">
        <v>40</v>
      </c>
      <c r="G25" s="8">
        <v>5.968999999999999</v>
      </c>
      <c r="H25" s="8" t="s">
        <v>40</v>
      </c>
      <c r="I25" s="8" t="s">
        <v>40</v>
      </c>
      <c r="J25" s="8" t="s">
        <v>40</v>
      </c>
      <c r="K25" s="8" t="s">
        <v>40</v>
      </c>
      <c r="L25" s="8" t="s">
        <v>40</v>
      </c>
      <c r="M25" s="8" t="s">
        <v>40</v>
      </c>
      <c r="N25" s="8" t="s">
        <v>40</v>
      </c>
      <c r="O25" s="8" t="s">
        <v>40</v>
      </c>
      <c r="P25" s="13"/>
      <c r="Q25" s="9"/>
      <c r="R25" s="9"/>
    </row>
    <row r="26" spans="1:18" s="25" customFormat="1" ht="11.25">
      <c r="A26" s="7" t="s">
        <v>23</v>
      </c>
      <c r="B26" s="8">
        <v>77.664</v>
      </c>
      <c r="C26" s="8">
        <v>74.568</v>
      </c>
      <c r="D26" s="8">
        <v>72.654</v>
      </c>
      <c r="E26" s="8">
        <v>68.632</v>
      </c>
      <c r="F26" s="8">
        <v>70.3</v>
      </c>
      <c r="G26" s="8">
        <v>70.846</v>
      </c>
      <c r="H26" s="8">
        <v>71.146</v>
      </c>
      <c r="I26" s="8">
        <v>71.801</v>
      </c>
      <c r="J26" s="8">
        <v>72.606</v>
      </c>
      <c r="K26" s="8">
        <v>73.89</v>
      </c>
      <c r="L26" s="8">
        <v>75.015</v>
      </c>
      <c r="M26" s="8">
        <v>75.209</v>
      </c>
      <c r="N26" s="8">
        <v>76.32</v>
      </c>
      <c r="O26" s="8" t="s">
        <v>40</v>
      </c>
      <c r="P26" s="13"/>
      <c r="Q26" s="9"/>
      <c r="R26" s="9"/>
    </row>
    <row r="27" spans="1:18" s="25" customFormat="1" ht="11.25">
      <c r="A27" s="7" t="s">
        <v>24</v>
      </c>
      <c r="B27" s="8" t="s">
        <v>40</v>
      </c>
      <c r="C27" s="8" t="s">
        <v>40</v>
      </c>
      <c r="D27" s="8" t="s">
        <v>40</v>
      </c>
      <c r="E27" s="8" t="s">
        <v>40</v>
      </c>
      <c r="F27" s="8" t="s">
        <v>40</v>
      </c>
      <c r="G27" s="8" t="s">
        <v>40</v>
      </c>
      <c r="H27" s="8" t="s">
        <v>40</v>
      </c>
      <c r="I27" s="8" t="s">
        <v>40</v>
      </c>
      <c r="J27" s="8" t="s">
        <v>40</v>
      </c>
      <c r="K27" s="8" t="s">
        <v>40</v>
      </c>
      <c r="L27" s="8" t="s">
        <v>40</v>
      </c>
      <c r="M27" s="8" t="s">
        <v>40</v>
      </c>
      <c r="N27" s="8">
        <v>9.255</v>
      </c>
      <c r="O27" s="8" t="s">
        <v>40</v>
      </c>
      <c r="P27" s="13"/>
      <c r="Q27" s="9"/>
      <c r="R27" s="9"/>
    </row>
    <row r="28" spans="1:18" s="25" customFormat="1" ht="11.25">
      <c r="A28" s="7" t="s">
        <v>25</v>
      </c>
      <c r="B28" s="8" t="s">
        <v>40</v>
      </c>
      <c r="C28" s="8" t="s">
        <v>40</v>
      </c>
      <c r="D28" s="8" t="s">
        <v>40</v>
      </c>
      <c r="E28" s="8" t="s">
        <v>40</v>
      </c>
      <c r="F28" s="8" t="s">
        <v>40</v>
      </c>
      <c r="G28" s="8">
        <v>15.054</v>
      </c>
      <c r="H28" s="8" t="s">
        <v>40</v>
      </c>
      <c r="I28" s="8" t="s">
        <v>40</v>
      </c>
      <c r="J28" s="8" t="s">
        <v>40</v>
      </c>
      <c r="K28" s="8" t="s">
        <v>40</v>
      </c>
      <c r="L28" s="8" t="s">
        <v>40</v>
      </c>
      <c r="M28" s="8" t="s">
        <v>40</v>
      </c>
      <c r="N28" s="8">
        <v>18.578</v>
      </c>
      <c r="O28" s="8" t="s">
        <v>40</v>
      </c>
      <c r="P28" s="13"/>
      <c r="Q28" s="9"/>
      <c r="R28" s="9"/>
    </row>
    <row r="29" spans="1:18" s="25" customFormat="1" ht="11.25">
      <c r="A29" s="7" t="s">
        <v>26</v>
      </c>
      <c r="B29" s="8" t="s">
        <v>40</v>
      </c>
      <c r="C29" s="8" t="s">
        <v>40</v>
      </c>
      <c r="D29" s="8" t="s">
        <v>40</v>
      </c>
      <c r="E29" s="8" t="s">
        <v>40</v>
      </c>
      <c r="F29" s="8" t="s">
        <v>40</v>
      </c>
      <c r="G29" s="8" t="s">
        <v>40</v>
      </c>
      <c r="H29" s="8" t="s">
        <v>40</v>
      </c>
      <c r="I29" s="8" t="s">
        <v>40</v>
      </c>
      <c r="J29" s="8" t="s">
        <v>40</v>
      </c>
      <c r="K29" s="8" t="s">
        <v>40</v>
      </c>
      <c r="L29" s="8" t="s">
        <v>40</v>
      </c>
      <c r="M29" s="8" t="s">
        <v>40</v>
      </c>
      <c r="N29" s="8" t="s">
        <v>40</v>
      </c>
      <c r="O29" s="8" t="s">
        <v>40</v>
      </c>
      <c r="P29" s="9"/>
      <c r="Q29" s="9"/>
      <c r="R29" s="9"/>
    </row>
    <row r="30" spans="1:18" s="25" customFormat="1" ht="11.25">
      <c r="A30" s="7" t="s">
        <v>27</v>
      </c>
      <c r="B30" s="8">
        <v>164.773</v>
      </c>
      <c r="C30" s="8" t="s">
        <v>40</v>
      </c>
      <c r="D30" s="8" t="s">
        <v>40</v>
      </c>
      <c r="E30" s="8" t="s">
        <v>40</v>
      </c>
      <c r="F30" s="8" t="s">
        <v>40</v>
      </c>
      <c r="G30" s="8">
        <v>171.359</v>
      </c>
      <c r="H30" s="8">
        <v>175.391</v>
      </c>
      <c r="I30" s="8">
        <v>185.05599999999998</v>
      </c>
      <c r="J30" s="8">
        <v>195.688</v>
      </c>
      <c r="K30" s="8">
        <v>197.768</v>
      </c>
      <c r="L30" s="8">
        <v>205.528</v>
      </c>
      <c r="M30" s="8">
        <v>211.166</v>
      </c>
      <c r="N30" s="8">
        <v>217.4446</v>
      </c>
      <c r="O30" s="8" t="s">
        <v>40</v>
      </c>
      <c r="P30" s="9"/>
      <c r="Q30" s="9"/>
      <c r="R30" s="9"/>
    </row>
    <row r="31" spans="1:18" s="25" customFormat="1" ht="11.25">
      <c r="A31" s="7" t="s">
        <v>28</v>
      </c>
      <c r="B31" s="8">
        <v>15.721</v>
      </c>
      <c r="C31" s="8">
        <v>12.858</v>
      </c>
      <c r="D31" s="8">
        <v>11.118</v>
      </c>
      <c r="E31" s="8">
        <v>12.564</v>
      </c>
      <c r="F31" s="8">
        <v>13.646999999999998</v>
      </c>
      <c r="G31" s="8">
        <v>14.282</v>
      </c>
      <c r="H31" s="8">
        <v>15.435</v>
      </c>
      <c r="I31" s="8">
        <v>14.863</v>
      </c>
      <c r="J31" s="8">
        <v>13.578</v>
      </c>
      <c r="K31" s="8">
        <v>13.081</v>
      </c>
      <c r="L31" s="8">
        <v>13.087</v>
      </c>
      <c r="M31" s="8">
        <v>12.8</v>
      </c>
      <c r="N31" s="8">
        <v>12.095</v>
      </c>
      <c r="O31" s="8" t="s">
        <v>40</v>
      </c>
      <c r="P31" s="9"/>
      <c r="Q31" s="9"/>
      <c r="R31" s="9"/>
    </row>
    <row r="32" spans="1:18" s="25" customFormat="1" ht="11.25">
      <c r="A32" s="7" t="s">
        <v>29</v>
      </c>
      <c r="B32" s="8" t="s">
        <v>40</v>
      </c>
      <c r="C32" s="8" t="s">
        <v>40</v>
      </c>
      <c r="D32" s="8" t="s">
        <v>40</v>
      </c>
      <c r="E32" s="8">
        <v>33.568</v>
      </c>
      <c r="F32" s="8">
        <v>32.415</v>
      </c>
      <c r="G32" s="8">
        <v>33.368</v>
      </c>
      <c r="H32" s="8">
        <v>32.842</v>
      </c>
      <c r="I32" s="8">
        <v>31.594</v>
      </c>
      <c r="J32" s="8">
        <v>31.234</v>
      </c>
      <c r="K32" s="8">
        <v>32.342</v>
      </c>
      <c r="L32" s="8">
        <v>35.233999999999995</v>
      </c>
      <c r="M32" s="8">
        <v>35.114000000000004</v>
      </c>
      <c r="N32" s="8">
        <v>35.896</v>
      </c>
      <c r="O32" s="8" t="s">
        <v>40</v>
      </c>
      <c r="P32" s="9"/>
      <c r="Q32" s="9"/>
      <c r="R32" s="9"/>
    </row>
    <row r="33" spans="1:15" s="14" customFormat="1" ht="12.75">
      <c r="A33" s="26" t="s">
        <v>30</v>
      </c>
      <c r="B33" s="11" t="s">
        <v>40</v>
      </c>
      <c r="C33" s="11" t="s">
        <v>40</v>
      </c>
      <c r="D33" s="11" t="s">
        <v>40</v>
      </c>
      <c r="E33" s="11" t="s">
        <v>40</v>
      </c>
      <c r="F33" s="11" t="s">
        <v>40</v>
      </c>
      <c r="G33" s="11" t="s">
        <v>40</v>
      </c>
      <c r="H33" s="11" t="s">
        <v>40</v>
      </c>
      <c r="I33" s="11" t="s">
        <v>40</v>
      </c>
      <c r="J33" s="11" t="s">
        <v>40</v>
      </c>
      <c r="K33" s="11" t="s">
        <v>40</v>
      </c>
      <c r="L33" s="11" t="s">
        <v>40</v>
      </c>
      <c r="M33" s="11" t="s">
        <v>40</v>
      </c>
      <c r="N33" s="11" t="s">
        <v>40</v>
      </c>
      <c r="O33" s="11" t="s">
        <v>40</v>
      </c>
    </row>
    <row r="34" spans="1:18" s="25" customFormat="1" ht="11.25">
      <c r="A34" s="15" t="s">
        <v>31</v>
      </c>
      <c r="D34" s="11" t="s">
        <v>40</v>
      </c>
      <c r="E34" s="11" t="s">
        <v>40</v>
      </c>
      <c r="F34" s="11" t="s">
        <v>40</v>
      </c>
      <c r="G34" s="11" t="s">
        <v>40</v>
      </c>
      <c r="H34" s="11" t="s">
        <v>40</v>
      </c>
      <c r="I34" s="11" t="s">
        <v>40</v>
      </c>
      <c r="J34" s="11" t="s">
        <v>40</v>
      </c>
      <c r="K34" s="11" t="s">
        <v>40</v>
      </c>
      <c r="L34" s="11" t="s">
        <v>40</v>
      </c>
      <c r="M34" s="11" t="s">
        <v>40</v>
      </c>
      <c r="N34" s="11" t="s">
        <v>40</v>
      </c>
      <c r="O34" s="11" t="s">
        <v>40</v>
      </c>
      <c r="P34" s="9"/>
      <c r="Q34" s="9"/>
      <c r="R34" s="9"/>
    </row>
    <row r="35" spans="1:18" s="25" customFormat="1" ht="11.25">
      <c r="A35" s="7" t="s">
        <v>32</v>
      </c>
      <c r="B35" s="8">
        <v>2.955</v>
      </c>
      <c r="C35" s="8" t="s">
        <v>40</v>
      </c>
      <c r="D35" s="8" t="s">
        <v>40</v>
      </c>
      <c r="E35" s="8" t="s">
        <v>40</v>
      </c>
      <c r="F35" s="8" t="s">
        <v>40</v>
      </c>
      <c r="G35" s="8">
        <v>3.415</v>
      </c>
      <c r="H35" s="8">
        <v>3.576</v>
      </c>
      <c r="I35" s="8">
        <v>3.7929999999999997</v>
      </c>
      <c r="J35" s="8">
        <v>4.019</v>
      </c>
      <c r="K35" s="8">
        <v>4.18</v>
      </c>
      <c r="L35" s="8">
        <v>4.25</v>
      </c>
      <c r="M35" s="8">
        <v>4.282</v>
      </c>
      <c r="N35" s="8">
        <v>4.33</v>
      </c>
      <c r="O35" s="8" t="s">
        <v>40</v>
      </c>
      <c r="P35" s="9"/>
      <c r="Q35" s="9"/>
      <c r="R35" s="9"/>
    </row>
    <row r="36" spans="1:18" s="25" customFormat="1" ht="11.25">
      <c r="A36" s="7" t="s">
        <v>33</v>
      </c>
      <c r="B36" s="8">
        <v>48.367000000000004</v>
      </c>
      <c r="C36" s="8">
        <v>47.847</v>
      </c>
      <c r="D36" s="8">
        <v>47.788000000000004</v>
      </c>
      <c r="E36" s="8">
        <v>48.346</v>
      </c>
      <c r="F36" s="8">
        <v>49.893</v>
      </c>
      <c r="G36" s="8">
        <v>49.711</v>
      </c>
      <c r="H36" s="8">
        <v>51.717999999999996</v>
      </c>
      <c r="I36" s="8">
        <v>51.64</v>
      </c>
      <c r="J36" s="8">
        <v>52.594</v>
      </c>
      <c r="K36" s="8">
        <v>53.207</v>
      </c>
      <c r="L36" s="8">
        <v>53.83</v>
      </c>
      <c r="M36" s="8">
        <v>54.794</v>
      </c>
      <c r="N36" s="8">
        <v>55.863</v>
      </c>
      <c r="O36" s="8" t="s">
        <v>40</v>
      </c>
      <c r="P36" s="9"/>
      <c r="Q36" s="9"/>
      <c r="R36" s="9"/>
    </row>
    <row r="37" spans="1:18" s="25" customFormat="1" ht="11.25">
      <c r="A37" s="7" t="s">
        <v>34</v>
      </c>
      <c r="B37" s="8">
        <v>38.297</v>
      </c>
      <c r="C37" s="8">
        <v>27.201999999999998</v>
      </c>
      <c r="D37" s="8">
        <v>25.357000000000003</v>
      </c>
      <c r="E37" s="8">
        <v>22.94</v>
      </c>
      <c r="F37" s="8">
        <v>20.743000000000002</v>
      </c>
      <c r="G37" s="8" t="s">
        <v>40</v>
      </c>
      <c r="H37" s="8" t="s">
        <v>40</v>
      </c>
      <c r="I37" s="8" t="s">
        <v>40</v>
      </c>
      <c r="J37" s="8" t="s">
        <v>40</v>
      </c>
      <c r="K37" s="8" t="s">
        <v>40</v>
      </c>
      <c r="L37" s="8" t="s">
        <v>40</v>
      </c>
      <c r="M37" s="8" t="s">
        <v>40</v>
      </c>
      <c r="N37" s="8" t="s">
        <v>40</v>
      </c>
      <c r="O37" s="8" t="s">
        <v>40</v>
      </c>
      <c r="P37" s="9"/>
      <c r="Q37" s="9"/>
      <c r="R37" s="9"/>
    </row>
    <row r="38" spans="1:18" s="25" customFormat="1" ht="11.25">
      <c r="A38" s="7" t="s">
        <v>35</v>
      </c>
      <c r="B38" s="8" t="s">
        <v>40</v>
      </c>
      <c r="C38" s="8" t="s">
        <v>40</v>
      </c>
      <c r="D38" s="8" t="s">
        <v>40</v>
      </c>
      <c r="E38" s="8" t="s">
        <v>40</v>
      </c>
      <c r="F38" s="8" t="s">
        <v>40</v>
      </c>
      <c r="G38" s="8" t="s">
        <v>40</v>
      </c>
      <c r="H38" s="8" t="s">
        <v>40</v>
      </c>
      <c r="I38" s="8" t="s">
        <v>40</v>
      </c>
      <c r="J38" s="8" t="s">
        <v>40</v>
      </c>
      <c r="K38" s="8" t="s">
        <v>40</v>
      </c>
      <c r="L38" s="8" t="s">
        <v>40</v>
      </c>
      <c r="M38" s="8" t="s">
        <v>40</v>
      </c>
      <c r="N38" s="8" t="s">
        <v>40</v>
      </c>
      <c r="O38" s="8" t="s">
        <v>40</v>
      </c>
      <c r="P38" s="9"/>
      <c r="Q38" s="9"/>
      <c r="R38" s="9"/>
    </row>
    <row r="39" spans="1:18" s="27" customFormat="1" ht="15.75" customHeight="1">
      <c r="A39" s="7" t="s">
        <v>36</v>
      </c>
      <c r="B39" s="8">
        <v>124.973</v>
      </c>
      <c r="C39" s="8">
        <v>121.584</v>
      </c>
      <c r="D39" s="8">
        <v>131.506</v>
      </c>
      <c r="E39" s="8">
        <v>135.909</v>
      </c>
      <c r="F39" s="8">
        <v>131.24099999999999</v>
      </c>
      <c r="G39" s="8">
        <v>144.123</v>
      </c>
      <c r="H39" s="8">
        <v>154.373</v>
      </c>
      <c r="I39" s="8" t="s">
        <v>40</v>
      </c>
      <c r="J39" s="8" t="s">
        <v>40</v>
      </c>
      <c r="K39" s="8">
        <v>174.337</v>
      </c>
      <c r="L39" s="8" t="s">
        <v>40</v>
      </c>
      <c r="M39" s="8" t="s">
        <v>40</v>
      </c>
      <c r="N39" s="8" t="s">
        <v>40</v>
      </c>
      <c r="O39" s="8" t="s">
        <v>40</v>
      </c>
      <c r="P39" s="12"/>
      <c r="Q39" s="12"/>
      <c r="R39" s="12"/>
    </row>
    <row r="40" spans="1:18" s="27" customFormat="1" ht="15" customHeight="1">
      <c r="A40" s="5" t="s">
        <v>37</v>
      </c>
      <c r="B40" s="8" t="s">
        <v>40</v>
      </c>
      <c r="C40" s="8" t="s">
        <v>40</v>
      </c>
      <c r="D40" s="8" t="s">
        <v>40</v>
      </c>
      <c r="E40" s="8" t="s">
        <v>40</v>
      </c>
      <c r="F40" s="8" t="s">
        <v>40</v>
      </c>
      <c r="G40" s="8" t="s">
        <v>40</v>
      </c>
      <c r="H40" s="8" t="s">
        <v>40</v>
      </c>
      <c r="I40" s="8" t="s">
        <v>40</v>
      </c>
      <c r="J40" s="8" t="s">
        <v>40</v>
      </c>
      <c r="K40" s="8" t="s">
        <v>40</v>
      </c>
      <c r="L40" s="8" t="s">
        <v>40</v>
      </c>
      <c r="M40" s="8" t="s">
        <v>40</v>
      </c>
      <c r="N40" s="8" t="s">
        <v>40</v>
      </c>
      <c r="O40" s="8" t="s">
        <v>40</v>
      </c>
      <c r="P40" s="12"/>
      <c r="Q40" s="12"/>
      <c r="R40" s="12"/>
    </row>
    <row r="41" spans="1:18" s="27" customFormat="1" ht="15.75" customHeight="1">
      <c r="A41" s="7" t="s">
        <v>38</v>
      </c>
      <c r="B41" s="8">
        <v>5497.31706695424</v>
      </c>
      <c r="C41" s="8">
        <v>5556.96083619072</v>
      </c>
      <c r="D41" s="8">
        <v>5706.73252043136</v>
      </c>
      <c r="E41" s="8">
        <v>5808.6382746585605</v>
      </c>
      <c r="F41" s="8">
        <v>5904.69897194496</v>
      </c>
      <c r="G41" s="8">
        <v>5943.489247872</v>
      </c>
      <c r="H41" s="8">
        <v>6096.336694272</v>
      </c>
      <c r="I41" s="8">
        <v>6276.752203392</v>
      </c>
      <c r="J41" s="8">
        <v>6448.855450752001</v>
      </c>
      <c r="K41" s="8">
        <v>6605.105050368</v>
      </c>
      <c r="L41" s="8">
        <v>6740.1452196479995</v>
      </c>
      <c r="M41" s="8">
        <v>6806.644844992</v>
      </c>
      <c r="N41" s="8" t="s">
        <v>40</v>
      </c>
      <c r="O41" s="8" t="s">
        <v>40</v>
      </c>
      <c r="P41" s="12"/>
      <c r="Q41" s="12"/>
      <c r="R41" s="12"/>
    </row>
    <row r="42" spans="1:18" s="27" customFormat="1" ht="15.75" customHeight="1">
      <c r="A42" s="7" t="s">
        <v>39</v>
      </c>
      <c r="B42" s="8">
        <v>1073.478</v>
      </c>
      <c r="C42" s="8" t="s">
        <v>40</v>
      </c>
      <c r="D42" s="8" t="s">
        <v>40</v>
      </c>
      <c r="E42" s="8" t="s">
        <v>40</v>
      </c>
      <c r="F42" s="8">
        <v>1136.498</v>
      </c>
      <c r="G42" s="8">
        <v>1148.696</v>
      </c>
      <c r="H42" s="8">
        <v>1181.2240000000002</v>
      </c>
      <c r="I42" s="8">
        <v>1192.265</v>
      </c>
      <c r="J42" s="8">
        <v>1203.163</v>
      </c>
      <c r="K42" s="8">
        <v>1207.2240000000002</v>
      </c>
      <c r="L42" s="8">
        <v>1212.895</v>
      </c>
      <c r="M42" s="8">
        <v>1224.3</v>
      </c>
      <c r="N42" s="8">
        <v>1221.25</v>
      </c>
      <c r="O42" s="8" t="s">
        <v>40</v>
      </c>
      <c r="P42" s="12"/>
      <c r="Q42" s="12"/>
      <c r="R42" s="12"/>
    </row>
    <row r="43" spans="2:18" s="25" customFormat="1" ht="11.25">
      <c r="B43" s="9"/>
      <c r="C43" s="9"/>
      <c r="D43" s="9"/>
      <c r="E43" s="9"/>
      <c r="F43" s="9"/>
      <c r="G43" s="9"/>
      <c r="H43" s="9"/>
      <c r="I43" s="9"/>
      <c r="J43" s="9"/>
      <c r="K43" s="9"/>
      <c r="L43" s="9"/>
      <c r="M43" s="9"/>
      <c r="N43" s="9"/>
      <c r="O43" s="9"/>
      <c r="P43" s="9"/>
      <c r="Q43" s="9"/>
      <c r="R43" s="9"/>
    </row>
    <row r="44" spans="2:18" ht="12.75">
      <c r="B44" s="16"/>
      <c r="C44" s="16"/>
      <c r="D44" s="16"/>
      <c r="E44" s="16"/>
      <c r="F44" s="16"/>
      <c r="G44" s="16"/>
      <c r="H44" s="16"/>
      <c r="I44" s="16"/>
      <c r="J44" s="16"/>
      <c r="K44" s="16"/>
      <c r="L44" s="16"/>
      <c r="M44" s="16"/>
      <c r="N44" s="8"/>
      <c r="O44" s="17"/>
      <c r="P44" s="17"/>
      <c r="Q44" s="17"/>
      <c r="R44" s="17"/>
    </row>
    <row r="45" spans="1:18" s="2" customFormat="1" ht="12.75">
      <c r="A45" s="44"/>
      <c r="B45" s="45">
        <f>B3</f>
        <v>1990</v>
      </c>
      <c r="C45" s="45">
        <f aca="true" t="shared" si="0" ref="C45:O45">C3</f>
        <v>1991</v>
      </c>
      <c r="D45" s="45">
        <f t="shared" si="0"/>
        <v>1992</v>
      </c>
      <c r="E45" s="45">
        <f t="shared" si="0"/>
        <v>1993</v>
      </c>
      <c r="F45" s="45">
        <f t="shared" si="0"/>
        <v>1994</v>
      </c>
      <c r="G45" s="45">
        <f t="shared" si="0"/>
        <v>1995</v>
      </c>
      <c r="H45" s="45">
        <f t="shared" si="0"/>
        <v>1996</v>
      </c>
      <c r="I45" s="45">
        <f t="shared" si="0"/>
        <v>1997</v>
      </c>
      <c r="J45" s="45">
        <f t="shared" si="0"/>
        <v>1998</v>
      </c>
      <c r="K45" s="45">
        <f t="shared" si="0"/>
        <v>1999</v>
      </c>
      <c r="L45" s="45">
        <f t="shared" si="0"/>
        <v>2000</v>
      </c>
      <c r="M45" s="45">
        <f t="shared" si="0"/>
        <v>2001</v>
      </c>
      <c r="N45" s="45">
        <f t="shared" si="0"/>
        <v>2002</v>
      </c>
      <c r="O45" s="45">
        <f t="shared" si="0"/>
        <v>2003</v>
      </c>
      <c r="P45" s="17"/>
      <c r="Q45" s="17"/>
      <c r="R45" s="17"/>
    </row>
    <row r="46" spans="1:18" s="2" customFormat="1" ht="12.75">
      <c r="A46" s="44" t="s">
        <v>91</v>
      </c>
      <c r="B46" s="48" t="str">
        <f aca="true" t="shared" si="1" ref="B46:O46">B63</f>
        <v>:</v>
      </c>
      <c r="C46" s="48" t="str">
        <f t="shared" si="1"/>
        <v>:</v>
      </c>
      <c r="D46" s="48" t="str">
        <f t="shared" si="1"/>
        <v>:</v>
      </c>
      <c r="E46" s="48" t="str">
        <f t="shared" si="1"/>
        <v>:</v>
      </c>
      <c r="F46" s="48" t="str">
        <f t="shared" si="1"/>
        <v>:</v>
      </c>
      <c r="G46" s="48">
        <f t="shared" si="1"/>
        <v>4569.247</v>
      </c>
      <c r="H46" s="48">
        <f t="shared" si="1"/>
        <v>4644.388999999999</v>
      </c>
      <c r="I46" s="48">
        <f t="shared" si="1"/>
        <v>4714.458</v>
      </c>
      <c r="J46" s="48">
        <f t="shared" si="1"/>
        <v>4822.889000000001</v>
      </c>
      <c r="K46" s="48">
        <f t="shared" si="1"/>
        <v>4926.614</v>
      </c>
      <c r="L46" s="48">
        <f t="shared" si="1"/>
        <v>5026.218000000001</v>
      </c>
      <c r="M46" s="48">
        <f t="shared" si="1"/>
        <v>5104.681999999999</v>
      </c>
      <c r="N46" s="48">
        <f t="shared" si="1"/>
        <v>5181.6336</v>
      </c>
      <c r="O46" s="48" t="str">
        <f t="shared" si="1"/>
        <v>:</v>
      </c>
      <c r="P46" s="17"/>
      <c r="Q46" s="17"/>
      <c r="R46" s="17"/>
    </row>
    <row r="47" spans="1:18" s="2" customFormat="1" ht="12.75">
      <c r="A47" s="44" t="s">
        <v>101</v>
      </c>
      <c r="B47" s="46"/>
      <c r="C47" s="45"/>
      <c r="D47" s="45"/>
      <c r="E47" s="45"/>
      <c r="F47" s="45"/>
      <c r="G47" s="45">
        <f>G46/$G$46*100</f>
        <v>100</v>
      </c>
      <c r="H47" s="45">
        <f aca="true" t="shared" si="2" ref="H47:O47">H46/$G$46*100</f>
        <v>101.6445160438908</v>
      </c>
      <c r="I47" s="45">
        <f t="shared" si="2"/>
        <v>103.17800722963761</v>
      </c>
      <c r="J47" s="45">
        <f t="shared" si="2"/>
        <v>105.55106782364798</v>
      </c>
      <c r="K47" s="45">
        <f t="shared" si="2"/>
        <v>107.82113551751524</v>
      </c>
      <c r="L47" s="45">
        <f t="shared" si="2"/>
        <v>110.00101329606389</v>
      </c>
      <c r="M47" s="45">
        <f t="shared" si="2"/>
        <v>111.71823278540202</v>
      </c>
      <c r="N47" s="45">
        <f t="shared" si="2"/>
        <v>113.4023527290164</v>
      </c>
      <c r="O47" s="45" t="e">
        <f t="shared" si="2"/>
        <v>#VALUE!</v>
      </c>
      <c r="P47" s="17"/>
      <c r="Q47" s="17"/>
      <c r="R47" s="17"/>
    </row>
    <row r="48" spans="2:18" ht="12.75">
      <c r="B48" s="16"/>
      <c r="C48" s="16"/>
      <c r="D48" s="16"/>
      <c r="E48" s="16"/>
      <c r="F48" s="16"/>
      <c r="G48" s="16"/>
      <c r="H48" s="16"/>
      <c r="I48" s="16"/>
      <c r="J48" s="16"/>
      <c r="K48" s="16"/>
      <c r="L48" s="16"/>
      <c r="M48" s="16"/>
      <c r="N48" s="17"/>
      <c r="O48" s="17"/>
      <c r="P48" s="17"/>
      <c r="Q48" s="17"/>
      <c r="R48" s="17"/>
    </row>
    <row r="49" spans="2:18" ht="12.75">
      <c r="B49" s="16"/>
      <c r="C49" s="16"/>
      <c r="D49" s="16"/>
      <c r="E49" s="16"/>
      <c r="F49" s="16"/>
      <c r="G49" s="16"/>
      <c r="H49" s="16"/>
      <c r="I49" s="16"/>
      <c r="J49" s="16"/>
      <c r="K49" s="16"/>
      <c r="L49" s="16"/>
      <c r="M49" s="16"/>
      <c r="N49" s="17"/>
      <c r="O49" s="17"/>
      <c r="P49" s="17"/>
      <c r="Q49" s="17"/>
      <c r="R49" s="17"/>
    </row>
    <row r="50" spans="1:18" s="2" customFormat="1" ht="12.75">
      <c r="A50" s="51" t="s">
        <v>102</v>
      </c>
      <c r="B50" s="16"/>
      <c r="C50" s="16"/>
      <c r="D50" s="16"/>
      <c r="E50" s="16"/>
      <c r="F50" s="16"/>
      <c r="G50" s="52">
        <f>G46/gdp!G60</f>
        <v>0.0006712153579639356</v>
      </c>
      <c r="H50" s="52">
        <f>H46/gdp!H60</f>
        <v>0.00067060463242429</v>
      </c>
      <c r="I50" s="52">
        <f>I46/gdp!I60</f>
        <v>0.0006637618666177757</v>
      </c>
      <c r="J50" s="52">
        <f>J46/gdp!J60</f>
        <v>0.0006596938400261565</v>
      </c>
      <c r="K50" s="52">
        <f>K46/gdp!K60</f>
        <v>0.0006548452629737377</v>
      </c>
      <c r="L50" s="52">
        <f>L46/gdp!L60</f>
        <v>0.0006450049867014879</v>
      </c>
      <c r="M50" s="52">
        <f>M46/gdp!M60</f>
        <v>0.0006441750229974081</v>
      </c>
      <c r="N50" s="52">
        <f>N46/gdp!N60</f>
        <v>0.000647048109393278</v>
      </c>
      <c r="O50" s="52" t="e">
        <f>O46/gdp!O60</f>
        <v>#VALUE!</v>
      </c>
      <c r="P50" s="17"/>
      <c r="Q50" s="17"/>
      <c r="R50" s="17"/>
    </row>
    <row r="51" spans="1:18" s="2" customFormat="1" ht="12.75">
      <c r="A51" s="44" t="s">
        <v>101</v>
      </c>
      <c r="B51" s="16"/>
      <c r="C51" s="16"/>
      <c r="D51" s="16"/>
      <c r="E51" s="16"/>
      <c r="F51" s="16"/>
      <c r="G51" s="53">
        <f>G50/$G$50*100</f>
        <v>100</v>
      </c>
      <c r="H51" s="53">
        <f aca="true" t="shared" si="3" ref="H51:O51">H50/$G$50*100</f>
        <v>99.90901198365036</v>
      </c>
      <c r="I51" s="53">
        <f t="shared" si="3"/>
        <v>98.88955291953252</v>
      </c>
      <c r="J51" s="53">
        <f t="shared" si="3"/>
        <v>98.28348416032547</v>
      </c>
      <c r="K51" s="53">
        <f t="shared" si="3"/>
        <v>97.5611262769888</v>
      </c>
      <c r="L51" s="53">
        <f t="shared" si="3"/>
        <v>96.09508767171921</v>
      </c>
      <c r="M51" s="53">
        <f t="shared" si="3"/>
        <v>95.97143679063727</v>
      </c>
      <c r="N51" s="53">
        <f t="shared" si="3"/>
        <v>96.39947920083853</v>
      </c>
      <c r="O51" s="53" t="e">
        <f t="shared" si="3"/>
        <v>#VALUE!</v>
      </c>
      <c r="P51" s="17"/>
      <c r="Q51" s="17"/>
      <c r="R51" s="17"/>
    </row>
    <row r="52" spans="2:18" ht="12.75">
      <c r="B52" s="16"/>
      <c r="C52" s="16"/>
      <c r="D52" s="16"/>
      <c r="E52" s="16"/>
      <c r="F52" s="16"/>
      <c r="G52" s="16"/>
      <c r="H52" s="16"/>
      <c r="I52" s="16"/>
      <c r="J52" s="16"/>
      <c r="K52" s="16"/>
      <c r="L52" s="16"/>
      <c r="M52" s="16"/>
      <c r="N52" s="17"/>
      <c r="O52" s="17"/>
      <c r="P52" s="17"/>
      <c r="Q52" s="17"/>
      <c r="R52" s="17"/>
    </row>
    <row r="53" spans="2:18" ht="12.75">
      <c r="B53" s="16"/>
      <c r="C53" s="16"/>
      <c r="D53" s="16"/>
      <c r="E53" s="16"/>
      <c r="F53" s="16"/>
      <c r="G53" s="16"/>
      <c r="H53" s="16"/>
      <c r="I53" s="16"/>
      <c r="J53" s="16"/>
      <c r="K53" s="16"/>
      <c r="L53" s="16"/>
      <c r="M53" s="16"/>
      <c r="N53" s="17"/>
      <c r="O53" s="17"/>
      <c r="P53" s="17"/>
      <c r="Q53" s="17"/>
      <c r="R53" s="17"/>
    </row>
    <row r="54" spans="16:18" ht="12.75">
      <c r="P54" s="17"/>
      <c r="Q54" s="17"/>
      <c r="R54" s="17"/>
    </row>
    <row r="55" spans="16:18" ht="12.75">
      <c r="P55" s="17"/>
      <c r="Q55" s="17"/>
      <c r="R55" s="17"/>
    </row>
    <row r="56" spans="2:18" ht="12.75">
      <c r="B56" s="16"/>
      <c r="C56" s="16"/>
      <c r="D56" s="16"/>
      <c r="E56" s="16"/>
      <c r="F56" s="16"/>
      <c r="G56" s="16"/>
      <c r="H56" s="16"/>
      <c r="I56" s="16"/>
      <c r="J56" s="16"/>
      <c r="K56" s="16"/>
      <c r="L56" s="16"/>
      <c r="M56" s="16"/>
      <c r="N56" s="17"/>
      <c r="O56" s="17"/>
      <c r="P56" s="17"/>
      <c r="Q56" s="17"/>
      <c r="R56" s="17"/>
    </row>
    <row r="57" spans="2:18" ht="12.75">
      <c r="B57" s="16"/>
      <c r="C57" s="16"/>
      <c r="D57" s="16"/>
      <c r="E57" s="16"/>
      <c r="F57" s="16"/>
      <c r="G57" s="16"/>
      <c r="H57" s="16"/>
      <c r="I57" s="16"/>
      <c r="J57" s="16"/>
      <c r="K57" s="16"/>
      <c r="L57" s="16"/>
      <c r="M57" s="16"/>
      <c r="N57" s="17"/>
      <c r="O57" s="17"/>
      <c r="P57" s="17"/>
      <c r="Q57" s="17"/>
      <c r="R57" s="17"/>
    </row>
    <row r="58" spans="2:18" ht="12.75">
      <c r="B58" s="16"/>
      <c r="C58" s="16"/>
      <c r="D58" s="16"/>
      <c r="E58" s="16"/>
      <c r="F58" s="16"/>
      <c r="G58" s="16"/>
      <c r="H58" s="16"/>
      <c r="I58" s="16"/>
      <c r="J58" s="16"/>
      <c r="K58" s="16"/>
      <c r="L58" s="16"/>
      <c r="M58" s="16"/>
      <c r="N58" s="17"/>
      <c r="O58" s="17"/>
      <c r="P58" s="17"/>
      <c r="Q58" s="17"/>
      <c r="R58" s="17"/>
    </row>
    <row r="59" spans="2:18" ht="12.75">
      <c r="B59" s="16"/>
      <c r="C59" s="16"/>
      <c r="D59" s="16"/>
      <c r="E59" s="16"/>
      <c r="F59" s="16"/>
      <c r="G59" s="16"/>
      <c r="H59" s="16"/>
      <c r="I59" s="16"/>
      <c r="J59" s="16"/>
      <c r="K59" s="16"/>
      <c r="L59" s="16"/>
      <c r="M59" s="16"/>
      <c r="N59" s="17"/>
      <c r="O59" s="17"/>
      <c r="P59" s="17"/>
      <c r="Q59" s="17"/>
      <c r="R59" s="17"/>
    </row>
    <row r="60" spans="2:18" ht="12.75">
      <c r="B60" s="16"/>
      <c r="C60" s="16"/>
      <c r="D60" s="16"/>
      <c r="E60" s="16"/>
      <c r="F60" s="16"/>
      <c r="G60" s="16"/>
      <c r="H60" s="16"/>
      <c r="I60" s="16"/>
      <c r="J60" s="16"/>
      <c r="K60" s="16"/>
      <c r="L60" s="16"/>
      <c r="M60" s="16"/>
      <c r="N60" s="17"/>
      <c r="O60" s="17"/>
      <c r="P60" s="17"/>
      <c r="Q60" s="17"/>
      <c r="R60" s="17"/>
    </row>
    <row r="61" spans="2:18" ht="12.75">
      <c r="B61" s="16"/>
      <c r="C61" s="16"/>
      <c r="D61" s="16"/>
      <c r="E61" s="16"/>
      <c r="F61" s="16"/>
      <c r="G61" s="16"/>
      <c r="H61" s="16"/>
      <c r="I61" s="16"/>
      <c r="J61" s="16"/>
      <c r="K61" s="16"/>
      <c r="L61" s="16"/>
      <c r="M61" s="16"/>
      <c r="N61" s="17"/>
      <c r="O61" s="17"/>
      <c r="P61" s="17"/>
      <c r="Q61" s="17"/>
      <c r="R61" s="17"/>
    </row>
    <row r="62" spans="1:15" ht="12.75">
      <c r="A62" t="s">
        <v>160</v>
      </c>
      <c r="B62" s="16"/>
      <c r="C62" s="16"/>
      <c r="D62" s="16"/>
      <c r="E62" s="16"/>
      <c r="F62" s="16"/>
      <c r="G62" s="16"/>
      <c r="H62" s="16"/>
      <c r="I62" s="16"/>
      <c r="J62" s="16"/>
      <c r="K62" s="16"/>
      <c r="L62" s="16"/>
      <c r="M62" s="16"/>
      <c r="N62" s="17"/>
      <c r="O62" s="17"/>
    </row>
    <row r="63" spans="1:15" ht="12.75">
      <c r="A63" s="44" t="s">
        <v>91</v>
      </c>
      <c r="B63" s="49" t="s">
        <v>40</v>
      </c>
      <c r="C63" s="49" t="s">
        <v>40</v>
      </c>
      <c r="D63" s="49" t="s">
        <v>40</v>
      </c>
      <c r="E63" s="49" t="s">
        <v>40</v>
      </c>
      <c r="F63" s="49" t="s">
        <v>40</v>
      </c>
      <c r="G63" s="50">
        <f aca="true" t="shared" si="4" ref="G63:N63">G19+G24+G26+G30+G31+G32</f>
        <v>4569.247</v>
      </c>
      <c r="H63" s="50">
        <f t="shared" si="4"/>
        <v>4644.388999999999</v>
      </c>
      <c r="I63" s="50">
        <f t="shared" si="4"/>
        <v>4714.458</v>
      </c>
      <c r="J63" s="50">
        <f t="shared" si="4"/>
        <v>4822.889000000001</v>
      </c>
      <c r="K63" s="50">
        <f t="shared" si="4"/>
        <v>4926.614</v>
      </c>
      <c r="L63" s="50">
        <f t="shared" si="4"/>
        <v>5026.218000000001</v>
      </c>
      <c r="M63" s="50">
        <f t="shared" si="4"/>
        <v>5104.681999999999</v>
      </c>
      <c r="N63" s="50">
        <f t="shared" si="4"/>
        <v>5181.6336</v>
      </c>
      <c r="O63" s="49" t="s">
        <v>40</v>
      </c>
    </row>
    <row r="64" spans="2:13" ht="12.75">
      <c r="B64" s="28"/>
      <c r="C64" s="28"/>
      <c r="D64" s="28"/>
      <c r="E64" s="28"/>
      <c r="F64" s="28"/>
      <c r="G64" s="28"/>
      <c r="H64" s="28"/>
      <c r="I64" s="28"/>
      <c r="J64" s="28"/>
      <c r="K64" s="28"/>
      <c r="L64" s="28"/>
      <c r="M64" s="28"/>
    </row>
    <row r="65" spans="2:13" ht="12.75">
      <c r="B65" s="28"/>
      <c r="C65" s="28"/>
      <c r="D65" s="28"/>
      <c r="E65" s="28"/>
      <c r="F65" s="28"/>
      <c r="G65" s="28"/>
      <c r="H65" s="28"/>
      <c r="I65" s="28"/>
      <c r="J65" s="28"/>
      <c r="K65" s="28"/>
      <c r="L65" s="28"/>
      <c r="M65" s="28"/>
    </row>
    <row r="66" spans="2:13" ht="12.75">
      <c r="B66" s="28"/>
      <c r="C66" s="28"/>
      <c r="D66" s="28"/>
      <c r="E66" s="28"/>
      <c r="F66" s="28"/>
      <c r="G66" s="28"/>
      <c r="H66" s="28"/>
      <c r="I66" s="28"/>
      <c r="J66" s="28"/>
      <c r="K66" s="28"/>
      <c r="L66" s="28"/>
      <c r="M66" s="28"/>
    </row>
    <row r="67" spans="2:13" ht="12.75">
      <c r="B67" s="28"/>
      <c r="C67" s="28"/>
      <c r="D67" s="28"/>
      <c r="E67" s="28"/>
      <c r="F67" s="28"/>
      <c r="G67" s="28"/>
      <c r="H67" s="28"/>
      <c r="I67" s="28"/>
      <c r="J67" s="28"/>
      <c r="K67" s="28"/>
      <c r="L67" s="28"/>
      <c r="M67" s="28"/>
    </row>
    <row r="68" spans="2:13" ht="12.75">
      <c r="B68" s="28"/>
      <c r="C68" s="28"/>
      <c r="D68" s="28"/>
      <c r="E68" s="28"/>
      <c r="F68" s="28"/>
      <c r="G68" s="28"/>
      <c r="H68" s="28"/>
      <c r="I68" s="28"/>
      <c r="J68" s="28"/>
      <c r="K68" s="28"/>
      <c r="L68" s="28"/>
      <c r="M68" s="28"/>
    </row>
    <row r="69" spans="2:13" ht="12.75">
      <c r="B69" s="28"/>
      <c r="C69" s="28"/>
      <c r="D69" s="28"/>
      <c r="E69" s="28"/>
      <c r="F69" s="28"/>
      <c r="G69" s="28"/>
      <c r="H69" s="28"/>
      <c r="I69" s="28"/>
      <c r="J69" s="28"/>
      <c r="K69" s="28"/>
      <c r="L69" s="28"/>
      <c r="M69" s="28"/>
    </row>
    <row r="70" spans="2:13" ht="12.75">
      <c r="B70" s="28"/>
      <c r="C70" s="28"/>
      <c r="D70" s="28"/>
      <c r="E70" s="28"/>
      <c r="F70" s="28"/>
      <c r="G70" s="28"/>
      <c r="H70" s="28"/>
      <c r="I70" s="28"/>
      <c r="J70" s="28"/>
      <c r="K70" s="28"/>
      <c r="L70" s="28"/>
      <c r="M70" s="28"/>
    </row>
    <row r="71" spans="2:13" ht="12.75">
      <c r="B71" s="28"/>
      <c r="C71" s="28"/>
      <c r="D71" s="28"/>
      <c r="E71" s="28"/>
      <c r="F71" s="28"/>
      <c r="G71" s="28"/>
      <c r="H71" s="28"/>
      <c r="I71" s="28"/>
      <c r="J71" s="28"/>
      <c r="K71" s="28"/>
      <c r="L71" s="28"/>
      <c r="M71" s="28"/>
    </row>
    <row r="72" spans="2:13" ht="12.75">
      <c r="B72" s="28"/>
      <c r="C72" s="28"/>
      <c r="D72" s="28"/>
      <c r="E72" s="28"/>
      <c r="F72" s="28"/>
      <c r="G72" s="28"/>
      <c r="H72" s="28"/>
      <c r="I72" s="28"/>
      <c r="J72" s="28"/>
      <c r="K72" s="28"/>
      <c r="L72" s="28"/>
      <c r="M72" s="28"/>
    </row>
    <row r="73" spans="2:13" ht="12.75">
      <c r="B73" s="28"/>
      <c r="C73" s="28"/>
      <c r="D73" s="28"/>
      <c r="E73" s="28"/>
      <c r="F73" s="28"/>
      <c r="G73" s="28"/>
      <c r="H73" s="28"/>
      <c r="I73" s="28"/>
      <c r="J73" s="28"/>
      <c r="K73" s="28"/>
      <c r="L73" s="28"/>
      <c r="M73" s="28"/>
    </row>
    <row r="74" spans="2:13" ht="12.75">
      <c r="B74" s="28"/>
      <c r="C74" s="28"/>
      <c r="D74" s="28"/>
      <c r="E74" s="28"/>
      <c r="F74" s="28"/>
      <c r="G74" s="28"/>
      <c r="H74" s="28"/>
      <c r="I74" s="28"/>
      <c r="J74" s="28"/>
      <c r="K74" s="28"/>
      <c r="L74" s="28"/>
      <c r="M74" s="28"/>
    </row>
    <row r="75" spans="2:13" ht="12.75">
      <c r="B75" s="28"/>
      <c r="C75" s="28"/>
      <c r="D75" s="28"/>
      <c r="E75" s="28"/>
      <c r="F75" s="28"/>
      <c r="G75" s="28"/>
      <c r="H75" s="28"/>
      <c r="I75" s="28"/>
      <c r="J75" s="28"/>
      <c r="K75" s="28"/>
      <c r="L75" s="28"/>
      <c r="M75" s="28"/>
    </row>
    <row r="76" spans="2:13" ht="12.75">
      <c r="B76" s="28"/>
      <c r="C76" s="28"/>
      <c r="D76" s="28"/>
      <c r="E76" s="28"/>
      <c r="F76" s="28"/>
      <c r="G76" s="28"/>
      <c r="H76" s="28"/>
      <c r="I76" s="28"/>
      <c r="J76" s="28"/>
      <c r="K76" s="28"/>
      <c r="L76" s="28"/>
      <c r="M76" s="28"/>
    </row>
    <row r="77" spans="2:13" ht="12.75">
      <c r="B77" s="28"/>
      <c r="C77" s="28"/>
      <c r="D77" s="28"/>
      <c r="E77" s="28"/>
      <c r="F77" s="28"/>
      <c r="G77" s="28"/>
      <c r="H77" s="28"/>
      <c r="I77" s="28"/>
      <c r="J77" s="28"/>
      <c r="K77" s="28"/>
      <c r="L77" s="28"/>
      <c r="M77" s="28"/>
    </row>
    <row r="78" spans="2:13" ht="12.75">
      <c r="B78" s="28"/>
      <c r="C78" s="28"/>
      <c r="D78" s="28"/>
      <c r="E78" s="28"/>
      <c r="F78" s="28"/>
      <c r="G78" s="28"/>
      <c r="H78" s="28"/>
      <c r="I78" s="28"/>
      <c r="J78" s="28"/>
      <c r="K78" s="28"/>
      <c r="L78" s="28"/>
      <c r="M78" s="28"/>
    </row>
    <row r="79" spans="2:13" ht="12.75">
      <c r="B79" s="28"/>
      <c r="C79" s="28"/>
      <c r="D79" s="28"/>
      <c r="E79" s="28"/>
      <c r="F79" s="28"/>
      <c r="G79" s="28"/>
      <c r="H79" s="28"/>
      <c r="I79" s="28"/>
      <c r="J79" s="28"/>
      <c r="K79" s="28"/>
      <c r="L79" s="28"/>
      <c r="M79" s="28"/>
    </row>
    <row r="80" spans="2:13" ht="12.75">
      <c r="B80" s="28"/>
      <c r="C80" s="28"/>
      <c r="D80" s="28"/>
      <c r="E80" s="28"/>
      <c r="F80" s="28"/>
      <c r="G80" s="28"/>
      <c r="H80" s="28"/>
      <c r="I80" s="28"/>
      <c r="J80" s="28"/>
      <c r="K80" s="28"/>
      <c r="L80" s="28"/>
      <c r="M80" s="28"/>
    </row>
    <row r="81" spans="2:13" ht="12.75">
      <c r="B81" s="28"/>
      <c r="C81" s="28"/>
      <c r="D81" s="28"/>
      <c r="E81" s="28"/>
      <c r="F81" s="28"/>
      <c r="G81" s="28"/>
      <c r="H81" s="28"/>
      <c r="I81" s="28"/>
      <c r="J81" s="28"/>
      <c r="K81" s="28"/>
      <c r="L81" s="28"/>
      <c r="M81" s="28"/>
    </row>
    <row r="82" spans="2:13" ht="12.75">
      <c r="B82" s="28"/>
      <c r="C82" s="28"/>
      <c r="D82" s="28"/>
      <c r="E82" s="28"/>
      <c r="F82" s="28"/>
      <c r="G82" s="28"/>
      <c r="H82" s="28"/>
      <c r="I82" s="28"/>
      <c r="J82" s="28"/>
      <c r="K82" s="28"/>
      <c r="L82" s="28"/>
      <c r="M82" s="28"/>
    </row>
    <row r="83" spans="2:13" ht="12.75">
      <c r="B83" s="28"/>
      <c r="C83" s="28"/>
      <c r="D83" s="28"/>
      <c r="E83" s="28"/>
      <c r="F83" s="28"/>
      <c r="G83" s="28"/>
      <c r="H83" s="28"/>
      <c r="I83" s="28"/>
      <c r="J83" s="28"/>
      <c r="K83" s="28"/>
      <c r="L83" s="28"/>
      <c r="M83" s="28"/>
    </row>
    <row r="84" spans="2:13" ht="12.75">
      <c r="B84" s="28"/>
      <c r="C84" s="28"/>
      <c r="D84" s="28"/>
      <c r="E84" s="28"/>
      <c r="F84" s="28"/>
      <c r="G84" s="28"/>
      <c r="H84" s="28"/>
      <c r="I84" s="28"/>
      <c r="J84" s="28"/>
      <c r="K84" s="28"/>
      <c r="L84" s="28"/>
      <c r="M84" s="28"/>
    </row>
    <row r="85" spans="2:13" ht="12.75">
      <c r="B85" s="28"/>
      <c r="C85" s="28"/>
      <c r="D85" s="28"/>
      <c r="E85" s="28"/>
      <c r="F85" s="28"/>
      <c r="G85" s="28"/>
      <c r="H85" s="28"/>
      <c r="I85" s="28"/>
      <c r="J85" s="28"/>
      <c r="K85" s="28"/>
      <c r="L85" s="28"/>
      <c r="M85" s="28"/>
    </row>
    <row r="86" spans="2:13" ht="12.75">
      <c r="B86" s="28"/>
      <c r="C86" s="28"/>
      <c r="D86" s="28"/>
      <c r="E86" s="28"/>
      <c r="F86" s="28"/>
      <c r="G86" s="28"/>
      <c r="H86" s="28"/>
      <c r="I86" s="28"/>
      <c r="J86" s="28"/>
      <c r="K86" s="28"/>
      <c r="L86" s="28"/>
      <c r="M86" s="28"/>
    </row>
    <row r="87" spans="2:13" ht="12.75">
      <c r="B87" s="28"/>
      <c r="C87" s="28"/>
      <c r="D87" s="28"/>
      <c r="E87" s="28"/>
      <c r="F87" s="28"/>
      <c r="G87" s="28"/>
      <c r="H87" s="28"/>
      <c r="I87" s="28"/>
      <c r="J87" s="28"/>
      <c r="K87" s="28"/>
      <c r="L87" s="28"/>
      <c r="M87" s="28"/>
    </row>
    <row r="88" spans="2:13" ht="12.75">
      <c r="B88" s="28"/>
      <c r="C88" s="28"/>
      <c r="D88" s="28"/>
      <c r="E88" s="28"/>
      <c r="F88" s="28"/>
      <c r="G88" s="28"/>
      <c r="H88" s="28"/>
      <c r="I88" s="28"/>
      <c r="J88" s="28"/>
      <c r="K88" s="28"/>
      <c r="L88" s="28"/>
      <c r="M88" s="28"/>
    </row>
    <row r="89" spans="2:13" ht="12.75">
      <c r="B89" s="28"/>
      <c r="C89" s="28"/>
      <c r="D89" s="28"/>
      <c r="E89" s="28"/>
      <c r="F89" s="28"/>
      <c r="G89" s="28"/>
      <c r="H89" s="28"/>
      <c r="I89" s="28"/>
      <c r="J89" s="28"/>
      <c r="K89" s="28"/>
      <c r="L89" s="28"/>
      <c r="M89" s="28"/>
    </row>
    <row r="90" spans="2:13" ht="12.75">
      <c r="B90" s="28"/>
      <c r="C90" s="28"/>
      <c r="D90" s="28"/>
      <c r="E90" s="28"/>
      <c r="F90" s="28"/>
      <c r="G90" s="28"/>
      <c r="H90" s="28"/>
      <c r="I90" s="28"/>
      <c r="J90" s="28"/>
      <c r="K90" s="28"/>
      <c r="L90" s="28"/>
      <c r="M90" s="28"/>
    </row>
    <row r="91" spans="2:13" ht="12.75">
      <c r="B91" s="28"/>
      <c r="C91" s="28"/>
      <c r="D91" s="28"/>
      <c r="E91" s="28"/>
      <c r="F91" s="28"/>
      <c r="G91" s="28"/>
      <c r="H91" s="28"/>
      <c r="I91" s="28"/>
      <c r="J91" s="28"/>
      <c r="K91" s="28"/>
      <c r="L91" s="28"/>
      <c r="M91" s="28"/>
    </row>
    <row r="92" spans="2:13" ht="12.75">
      <c r="B92" s="28"/>
      <c r="C92" s="28"/>
      <c r="D92" s="28"/>
      <c r="E92" s="28"/>
      <c r="F92" s="28"/>
      <c r="G92" s="28"/>
      <c r="H92" s="28"/>
      <c r="I92" s="28"/>
      <c r="J92" s="28"/>
      <c r="K92" s="28"/>
      <c r="L92" s="28"/>
      <c r="M92" s="28"/>
    </row>
    <row r="93" spans="2:13" ht="12.75">
      <c r="B93" s="28"/>
      <c r="C93" s="28"/>
      <c r="D93" s="28"/>
      <c r="E93" s="28"/>
      <c r="F93" s="28"/>
      <c r="G93" s="28"/>
      <c r="H93" s="28"/>
      <c r="I93" s="28"/>
      <c r="J93" s="28"/>
      <c r="K93" s="28"/>
      <c r="L93" s="28"/>
      <c r="M93" s="28"/>
    </row>
    <row r="94" spans="2:13" ht="12.75">
      <c r="B94" s="28"/>
      <c r="C94" s="28"/>
      <c r="D94" s="28"/>
      <c r="E94" s="28"/>
      <c r="F94" s="28"/>
      <c r="G94" s="28"/>
      <c r="H94" s="28"/>
      <c r="I94" s="28"/>
      <c r="J94" s="28"/>
      <c r="K94" s="28"/>
      <c r="L94" s="28"/>
      <c r="M94" s="28"/>
    </row>
    <row r="95" spans="2:13" ht="12.75">
      <c r="B95" s="28"/>
      <c r="C95" s="28"/>
      <c r="D95" s="28"/>
      <c r="E95" s="28"/>
      <c r="F95" s="28"/>
      <c r="G95" s="28"/>
      <c r="H95" s="28"/>
      <c r="I95" s="28"/>
      <c r="J95" s="28"/>
      <c r="K95" s="28"/>
      <c r="L95" s="28"/>
      <c r="M95" s="28"/>
    </row>
    <row r="96" spans="2:13" ht="12.75">
      <c r="B96" s="28"/>
      <c r="C96" s="28"/>
      <c r="D96" s="28"/>
      <c r="E96" s="28"/>
      <c r="F96" s="28"/>
      <c r="G96" s="28"/>
      <c r="H96" s="28"/>
      <c r="I96" s="28"/>
      <c r="J96" s="28"/>
      <c r="K96" s="28"/>
      <c r="L96" s="28"/>
      <c r="M96" s="28"/>
    </row>
    <row r="97" spans="2:13" ht="12.75">
      <c r="B97" s="28"/>
      <c r="C97" s="28"/>
      <c r="D97" s="28"/>
      <c r="E97" s="28"/>
      <c r="F97" s="28"/>
      <c r="G97" s="28"/>
      <c r="H97" s="28"/>
      <c r="I97" s="28"/>
      <c r="J97" s="28"/>
      <c r="K97" s="28"/>
      <c r="L97" s="28"/>
      <c r="M97" s="28"/>
    </row>
    <row r="98" spans="2:13" ht="12.75">
      <c r="B98" s="28"/>
      <c r="C98" s="28"/>
      <c r="D98" s="28"/>
      <c r="E98" s="28"/>
      <c r="F98" s="28"/>
      <c r="G98" s="28"/>
      <c r="H98" s="28"/>
      <c r="I98" s="28"/>
      <c r="J98" s="28"/>
      <c r="K98" s="28"/>
      <c r="L98" s="28"/>
      <c r="M98" s="28"/>
    </row>
    <row r="99" spans="2:13" ht="12.75">
      <c r="B99" s="28"/>
      <c r="C99" s="28"/>
      <c r="D99" s="28"/>
      <c r="E99" s="28"/>
      <c r="F99" s="28"/>
      <c r="G99" s="28"/>
      <c r="H99" s="28"/>
      <c r="I99" s="28"/>
      <c r="J99" s="28"/>
      <c r="K99" s="28"/>
      <c r="L99" s="28"/>
      <c r="M99" s="28"/>
    </row>
    <row r="100" spans="2:13" ht="12.75">
      <c r="B100" s="28"/>
      <c r="C100" s="28"/>
      <c r="D100" s="28"/>
      <c r="E100" s="28"/>
      <c r="F100" s="28"/>
      <c r="G100" s="28"/>
      <c r="H100" s="28"/>
      <c r="I100" s="28"/>
      <c r="J100" s="28"/>
      <c r="K100" s="28"/>
      <c r="L100" s="28"/>
      <c r="M100" s="28"/>
    </row>
    <row r="101" spans="2:13" ht="12.75">
      <c r="B101" s="28"/>
      <c r="C101" s="28"/>
      <c r="D101" s="28"/>
      <c r="E101" s="28"/>
      <c r="F101" s="28"/>
      <c r="G101" s="28"/>
      <c r="H101" s="28"/>
      <c r="I101" s="28"/>
      <c r="J101" s="28"/>
      <c r="K101" s="28"/>
      <c r="L101" s="28"/>
      <c r="M101" s="28"/>
    </row>
    <row r="102" spans="2:13" ht="12.75">
      <c r="B102" s="28"/>
      <c r="C102" s="28"/>
      <c r="D102" s="28"/>
      <c r="E102" s="28"/>
      <c r="F102" s="28"/>
      <c r="G102" s="28"/>
      <c r="H102" s="28"/>
      <c r="I102" s="28"/>
      <c r="J102" s="28"/>
      <c r="K102" s="28"/>
      <c r="L102" s="28"/>
      <c r="M102" s="28"/>
    </row>
    <row r="103" spans="2:13" ht="12.75">
      <c r="B103" s="28"/>
      <c r="C103" s="28"/>
      <c r="D103" s="28"/>
      <c r="E103" s="28"/>
      <c r="F103" s="28"/>
      <c r="G103" s="28"/>
      <c r="H103" s="28"/>
      <c r="I103" s="28"/>
      <c r="J103" s="28"/>
      <c r="K103" s="28"/>
      <c r="L103" s="28"/>
      <c r="M103" s="28"/>
    </row>
    <row r="104" spans="2:13" ht="12.75">
      <c r="B104" s="28"/>
      <c r="C104" s="28"/>
      <c r="D104" s="28"/>
      <c r="E104" s="28"/>
      <c r="F104" s="28"/>
      <c r="G104" s="28"/>
      <c r="H104" s="28"/>
      <c r="I104" s="28"/>
      <c r="J104" s="28"/>
      <c r="K104" s="28"/>
      <c r="L104" s="28"/>
      <c r="M104" s="28"/>
    </row>
    <row r="105" spans="2:13" ht="12.75">
      <c r="B105" s="28"/>
      <c r="C105" s="28"/>
      <c r="D105" s="28"/>
      <c r="E105" s="28"/>
      <c r="F105" s="28"/>
      <c r="G105" s="28"/>
      <c r="H105" s="28"/>
      <c r="I105" s="28"/>
      <c r="J105" s="28"/>
      <c r="K105" s="28"/>
      <c r="L105" s="28"/>
      <c r="M105" s="28"/>
    </row>
    <row r="106" spans="2:13" ht="12.75">
      <c r="B106" s="28"/>
      <c r="C106" s="28"/>
      <c r="D106" s="28"/>
      <c r="E106" s="28"/>
      <c r="F106" s="28"/>
      <c r="G106" s="28"/>
      <c r="H106" s="28"/>
      <c r="I106" s="28"/>
      <c r="J106" s="28"/>
      <c r="K106" s="28"/>
      <c r="L106" s="28"/>
      <c r="M106" s="28"/>
    </row>
    <row r="107" spans="2:13" ht="12.75">
      <c r="B107" s="28"/>
      <c r="C107" s="28"/>
      <c r="D107" s="28"/>
      <c r="E107" s="28"/>
      <c r="F107" s="28"/>
      <c r="G107" s="28"/>
      <c r="H107" s="28"/>
      <c r="I107" s="28"/>
      <c r="J107" s="28"/>
      <c r="K107" s="28"/>
      <c r="L107" s="28"/>
      <c r="M107" s="28"/>
    </row>
    <row r="108" spans="2:13" ht="12.75">
      <c r="B108" s="28"/>
      <c r="C108" s="28"/>
      <c r="D108" s="28"/>
      <c r="E108" s="28"/>
      <c r="F108" s="28"/>
      <c r="G108" s="28"/>
      <c r="H108" s="28"/>
      <c r="I108" s="28"/>
      <c r="J108" s="28"/>
      <c r="K108" s="28"/>
      <c r="L108" s="28"/>
      <c r="M108" s="28"/>
    </row>
    <row r="109" spans="2:13" ht="12.75">
      <c r="B109" s="28"/>
      <c r="C109" s="28"/>
      <c r="D109" s="28"/>
      <c r="E109" s="28"/>
      <c r="F109" s="28"/>
      <c r="G109" s="28"/>
      <c r="H109" s="28"/>
      <c r="I109" s="28"/>
      <c r="J109" s="28"/>
      <c r="K109" s="28"/>
      <c r="L109" s="28"/>
      <c r="M109" s="28"/>
    </row>
    <row r="110" spans="2:13" ht="12.75">
      <c r="B110" s="28"/>
      <c r="C110" s="28"/>
      <c r="D110" s="28"/>
      <c r="E110" s="28"/>
      <c r="F110" s="28"/>
      <c r="G110" s="28"/>
      <c r="H110" s="28"/>
      <c r="I110" s="28"/>
      <c r="J110" s="28"/>
      <c r="K110" s="28"/>
      <c r="L110" s="28"/>
      <c r="M110" s="28"/>
    </row>
    <row r="111" spans="2:13" ht="12.75">
      <c r="B111" s="28"/>
      <c r="C111" s="28"/>
      <c r="D111" s="28"/>
      <c r="E111" s="28"/>
      <c r="F111" s="28"/>
      <c r="G111" s="28"/>
      <c r="H111" s="28"/>
      <c r="I111" s="28"/>
      <c r="J111" s="28"/>
      <c r="K111" s="28"/>
      <c r="L111" s="28"/>
      <c r="M111" s="28"/>
    </row>
    <row r="112" spans="2:13" ht="12.75">
      <c r="B112" s="28"/>
      <c r="C112" s="28"/>
      <c r="D112" s="28"/>
      <c r="E112" s="28"/>
      <c r="F112" s="28"/>
      <c r="G112" s="28"/>
      <c r="H112" s="28"/>
      <c r="I112" s="28"/>
      <c r="J112" s="28"/>
      <c r="K112" s="28"/>
      <c r="L112" s="28"/>
      <c r="M112" s="28"/>
    </row>
    <row r="113" spans="2:13" ht="12.75">
      <c r="B113" s="28"/>
      <c r="C113" s="28"/>
      <c r="D113" s="28"/>
      <c r="E113" s="28"/>
      <c r="F113" s="28"/>
      <c r="G113" s="28"/>
      <c r="H113" s="28"/>
      <c r="I113" s="28"/>
      <c r="J113" s="28"/>
      <c r="K113" s="28"/>
      <c r="L113" s="28"/>
      <c r="M113" s="28"/>
    </row>
    <row r="114" spans="2:13" ht="12.75">
      <c r="B114" s="28"/>
      <c r="C114" s="28"/>
      <c r="D114" s="28"/>
      <c r="E114" s="28"/>
      <c r="F114" s="28"/>
      <c r="G114" s="28"/>
      <c r="H114" s="28"/>
      <c r="I114" s="28"/>
      <c r="J114" s="28"/>
      <c r="K114" s="28"/>
      <c r="L114" s="28"/>
      <c r="M114" s="28"/>
    </row>
    <row r="115" spans="2:13" ht="12.75">
      <c r="B115" s="28"/>
      <c r="C115" s="28"/>
      <c r="D115" s="28"/>
      <c r="E115" s="28"/>
      <c r="F115" s="28"/>
      <c r="G115" s="28"/>
      <c r="H115" s="28"/>
      <c r="I115" s="28"/>
      <c r="J115" s="28"/>
      <c r="K115" s="28"/>
      <c r="L115" s="28"/>
      <c r="M115" s="28"/>
    </row>
    <row r="116" spans="2:13" ht="12.75">
      <c r="B116" s="28"/>
      <c r="C116" s="28"/>
      <c r="D116" s="28"/>
      <c r="E116" s="28"/>
      <c r="F116" s="28"/>
      <c r="G116" s="28"/>
      <c r="H116" s="28"/>
      <c r="I116" s="28"/>
      <c r="J116" s="28"/>
      <c r="K116" s="28"/>
      <c r="L116" s="28"/>
      <c r="M116" s="28"/>
    </row>
    <row r="117" spans="2:13" ht="12.75">
      <c r="B117" s="28"/>
      <c r="C117" s="28"/>
      <c r="D117" s="28"/>
      <c r="E117" s="28"/>
      <c r="F117" s="28"/>
      <c r="G117" s="28"/>
      <c r="H117" s="28"/>
      <c r="I117" s="28"/>
      <c r="J117" s="28"/>
      <c r="K117" s="28"/>
      <c r="L117" s="28"/>
      <c r="M117" s="28"/>
    </row>
    <row r="118" spans="2:13" ht="12.75">
      <c r="B118" s="28"/>
      <c r="C118" s="28"/>
      <c r="D118" s="28"/>
      <c r="E118" s="28"/>
      <c r="F118" s="28"/>
      <c r="G118" s="28"/>
      <c r="H118" s="28"/>
      <c r="I118" s="28"/>
      <c r="J118" s="28"/>
      <c r="K118" s="28"/>
      <c r="L118" s="28"/>
      <c r="M118" s="28"/>
    </row>
    <row r="119" spans="2:13" ht="12.75">
      <c r="B119" s="28"/>
      <c r="C119" s="28"/>
      <c r="D119" s="28"/>
      <c r="E119" s="28"/>
      <c r="F119" s="28"/>
      <c r="G119" s="28"/>
      <c r="H119" s="28"/>
      <c r="I119" s="28"/>
      <c r="J119" s="28"/>
      <c r="K119" s="28"/>
      <c r="L119" s="28"/>
      <c r="M119" s="28"/>
    </row>
    <row r="120" spans="2:13" ht="12.75">
      <c r="B120" s="28"/>
      <c r="C120" s="28"/>
      <c r="D120" s="28"/>
      <c r="E120" s="28"/>
      <c r="F120" s="28"/>
      <c r="G120" s="28"/>
      <c r="H120" s="28"/>
      <c r="I120" s="28"/>
      <c r="J120" s="28"/>
      <c r="K120" s="28"/>
      <c r="L120" s="28"/>
      <c r="M120" s="28"/>
    </row>
    <row r="121" spans="2:13" ht="12.75">
      <c r="B121" s="28"/>
      <c r="C121" s="28"/>
      <c r="D121" s="28"/>
      <c r="E121" s="28"/>
      <c r="F121" s="28"/>
      <c r="G121" s="28"/>
      <c r="H121" s="28"/>
      <c r="I121" s="28"/>
      <c r="J121" s="28"/>
      <c r="K121" s="28"/>
      <c r="L121" s="28"/>
      <c r="M121" s="28"/>
    </row>
    <row r="122" spans="2:13" ht="12.75">
      <c r="B122" s="28"/>
      <c r="C122" s="28"/>
      <c r="D122" s="28"/>
      <c r="E122" s="28"/>
      <c r="F122" s="28"/>
      <c r="G122" s="28"/>
      <c r="H122" s="28"/>
      <c r="I122" s="28"/>
      <c r="J122" s="28"/>
      <c r="K122" s="28"/>
      <c r="L122" s="28"/>
      <c r="M122" s="28"/>
    </row>
    <row r="123" spans="2:13" ht="12.75">
      <c r="B123" s="28"/>
      <c r="C123" s="28"/>
      <c r="D123" s="28"/>
      <c r="E123" s="28"/>
      <c r="F123" s="28"/>
      <c r="G123" s="28"/>
      <c r="H123" s="28"/>
      <c r="I123" s="28"/>
      <c r="J123" s="28"/>
      <c r="K123" s="28"/>
      <c r="L123" s="28"/>
      <c r="M123" s="28"/>
    </row>
    <row r="124" spans="2:13" ht="12.75">
      <c r="B124" s="28"/>
      <c r="C124" s="28"/>
      <c r="D124" s="28"/>
      <c r="E124" s="28"/>
      <c r="F124" s="28"/>
      <c r="G124" s="28"/>
      <c r="H124" s="28"/>
      <c r="I124" s="28"/>
      <c r="J124" s="28"/>
      <c r="K124" s="28"/>
      <c r="L124" s="28"/>
      <c r="M124" s="28"/>
    </row>
    <row r="125" spans="2:13" ht="12.75">
      <c r="B125" s="28"/>
      <c r="C125" s="28"/>
      <c r="D125" s="28"/>
      <c r="E125" s="28"/>
      <c r="F125" s="28"/>
      <c r="G125" s="28"/>
      <c r="H125" s="28"/>
      <c r="I125" s="28"/>
      <c r="J125" s="28"/>
      <c r="K125" s="28"/>
      <c r="L125" s="28"/>
      <c r="M125" s="28"/>
    </row>
    <row r="126" spans="2:13" ht="12.75">
      <c r="B126" s="28"/>
      <c r="C126" s="28"/>
      <c r="D126" s="28"/>
      <c r="E126" s="28"/>
      <c r="F126" s="28"/>
      <c r="G126" s="28"/>
      <c r="H126" s="28"/>
      <c r="I126" s="28"/>
      <c r="J126" s="28"/>
      <c r="K126" s="28"/>
      <c r="L126" s="28"/>
      <c r="M126" s="28"/>
    </row>
    <row r="127" spans="2:13" ht="12.75">
      <c r="B127" s="28"/>
      <c r="C127" s="28"/>
      <c r="D127" s="28"/>
      <c r="E127" s="28"/>
      <c r="F127" s="28"/>
      <c r="G127" s="28"/>
      <c r="H127" s="28"/>
      <c r="I127" s="28"/>
      <c r="J127" s="28"/>
      <c r="K127" s="28"/>
      <c r="L127" s="28"/>
      <c r="M127" s="28"/>
    </row>
    <row r="128" spans="2:13" ht="12.75">
      <c r="B128" s="28"/>
      <c r="C128" s="28"/>
      <c r="D128" s="28"/>
      <c r="E128" s="28"/>
      <c r="F128" s="28"/>
      <c r="G128" s="28"/>
      <c r="H128" s="28"/>
      <c r="I128" s="28"/>
      <c r="J128" s="28"/>
      <c r="K128" s="28"/>
      <c r="L128" s="28"/>
      <c r="M128" s="28"/>
    </row>
    <row r="129" spans="2:13" ht="12.75">
      <c r="B129" s="28"/>
      <c r="C129" s="28"/>
      <c r="D129" s="28"/>
      <c r="E129" s="28"/>
      <c r="F129" s="28"/>
      <c r="G129" s="28"/>
      <c r="H129" s="28"/>
      <c r="I129" s="28"/>
      <c r="J129" s="28"/>
      <c r="K129" s="28"/>
      <c r="L129" s="28"/>
      <c r="M129" s="28"/>
    </row>
    <row r="130" spans="2:13" ht="12.75">
      <c r="B130" s="28"/>
      <c r="C130" s="28"/>
      <c r="D130" s="28"/>
      <c r="E130" s="28"/>
      <c r="F130" s="28"/>
      <c r="G130" s="28"/>
      <c r="H130" s="28"/>
      <c r="I130" s="28"/>
      <c r="J130" s="28"/>
      <c r="K130" s="28"/>
      <c r="L130" s="28"/>
      <c r="M130" s="28"/>
    </row>
    <row r="131" spans="2:13" ht="12.75">
      <c r="B131" s="28"/>
      <c r="C131" s="28"/>
      <c r="D131" s="28"/>
      <c r="E131" s="28"/>
      <c r="F131" s="28"/>
      <c r="G131" s="28"/>
      <c r="H131" s="28"/>
      <c r="I131" s="28"/>
      <c r="J131" s="28"/>
      <c r="K131" s="28"/>
      <c r="L131" s="28"/>
      <c r="M131" s="28"/>
    </row>
    <row r="132" spans="2:13" ht="12.75">
      <c r="B132" s="28"/>
      <c r="C132" s="28"/>
      <c r="D132" s="28"/>
      <c r="E132" s="28"/>
      <c r="F132" s="28"/>
      <c r="G132" s="28"/>
      <c r="H132" s="28"/>
      <c r="I132" s="28"/>
      <c r="J132" s="28"/>
      <c r="K132" s="28"/>
      <c r="L132" s="28"/>
      <c r="M132" s="28"/>
    </row>
    <row r="133" spans="2:13" ht="12.75">
      <c r="B133" s="28"/>
      <c r="C133" s="28"/>
      <c r="D133" s="28"/>
      <c r="E133" s="28"/>
      <c r="F133" s="28"/>
      <c r="G133" s="28"/>
      <c r="H133" s="28"/>
      <c r="I133" s="28"/>
      <c r="J133" s="28"/>
      <c r="K133" s="28"/>
      <c r="L133" s="28"/>
      <c r="M133" s="28"/>
    </row>
    <row r="134" spans="2:13" ht="12.75">
      <c r="B134" s="28"/>
      <c r="C134" s="28"/>
      <c r="D134" s="28"/>
      <c r="E134" s="28"/>
      <c r="F134" s="28"/>
      <c r="G134" s="28"/>
      <c r="H134" s="28"/>
      <c r="I134" s="28"/>
      <c r="J134" s="28"/>
      <c r="K134" s="28"/>
      <c r="L134" s="28"/>
      <c r="M134" s="28"/>
    </row>
    <row r="135" spans="2:13" ht="12.75">
      <c r="B135" s="28"/>
      <c r="C135" s="28"/>
      <c r="D135" s="28"/>
      <c r="E135" s="28"/>
      <c r="F135" s="28"/>
      <c r="G135" s="28"/>
      <c r="H135" s="28"/>
      <c r="I135" s="28"/>
      <c r="J135" s="28"/>
      <c r="K135" s="28"/>
      <c r="L135" s="28"/>
      <c r="M135" s="28"/>
    </row>
    <row r="136" spans="2:13" ht="12.75">
      <c r="B136" s="28"/>
      <c r="C136" s="28"/>
      <c r="D136" s="28"/>
      <c r="E136" s="28"/>
      <c r="F136" s="28"/>
      <c r="G136" s="28"/>
      <c r="H136" s="28"/>
      <c r="I136" s="28"/>
      <c r="J136" s="28"/>
      <c r="K136" s="28"/>
      <c r="L136" s="28"/>
      <c r="M136" s="28"/>
    </row>
    <row r="137" spans="2:13" ht="12.75">
      <c r="B137" s="28"/>
      <c r="C137" s="28"/>
      <c r="D137" s="28"/>
      <c r="E137" s="28"/>
      <c r="F137" s="28"/>
      <c r="G137" s="28"/>
      <c r="H137" s="28"/>
      <c r="I137" s="28"/>
      <c r="J137" s="28"/>
      <c r="K137" s="28"/>
      <c r="L137" s="28"/>
      <c r="M137" s="28"/>
    </row>
    <row r="138" spans="2:13" ht="12.75">
      <c r="B138" s="28"/>
      <c r="C138" s="28"/>
      <c r="D138" s="28"/>
      <c r="E138" s="28"/>
      <c r="F138" s="28"/>
      <c r="G138" s="28"/>
      <c r="H138" s="28"/>
      <c r="I138" s="28"/>
      <c r="J138" s="28"/>
      <c r="K138" s="28"/>
      <c r="L138" s="28"/>
      <c r="M138" s="28"/>
    </row>
    <row r="139" spans="2:13" ht="12.75">
      <c r="B139" s="28"/>
      <c r="C139" s="28"/>
      <c r="D139" s="28"/>
      <c r="E139" s="28"/>
      <c r="F139" s="28"/>
      <c r="G139" s="28"/>
      <c r="H139" s="28"/>
      <c r="I139" s="28"/>
      <c r="J139" s="28"/>
      <c r="K139" s="28"/>
      <c r="L139" s="28"/>
      <c r="M139" s="28"/>
    </row>
    <row r="140" spans="2:13" ht="12.75">
      <c r="B140" s="28"/>
      <c r="C140" s="28"/>
      <c r="D140" s="28"/>
      <c r="E140" s="28"/>
      <c r="F140" s="28"/>
      <c r="G140" s="28"/>
      <c r="H140" s="28"/>
      <c r="I140" s="28"/>
      <c r="J140" s="28"/>
      <c r="K140" s="28"/>
      <c r="L140" s="28"/>
      <c r="M140" s="28"/>
    </row>
    <row r="141" spans="2:13" ht="12.75">
      <c r="B141" s="28"/>
      <c r="C141" s="28"/>
      <c r="D141" s="28"/>
      <c r="E141" s="28"/>
      <c r="F141" s="28"/>
      <c r="G141" s="28"/>
      <c r="H141" s="28"/>
      <c r="I141" s="28"/>
      <c r="J141" s="28"/>
      <c r="K141" s="28"/>
      <c r="L141" s="28"/>
      <c r="M141" s="28"/>
    </row>
    <row r="142" spans="2:13" ht="12.75">
      <c r="B142" s="28"/>
      <c r="C142" s="28"/>
      <c r="D142" s="28"/>
      <c r="E142" s="28"/>
      <c r="F142" s="28"/>
      <c r="G142" s="28"/>
      <c r="H142" s="28"/>
      <c r="I142" s="28"/>
      <c r="J142" s="28"/>
      <c r="K142" s="28"/>
      <c r="L142" s="28"/>
      <c r="M142" s="28"/>
    </row>
    <row r="143" spans="2:13" ht="12.75">
      <c r="B143" s="28"/>
      <c r="C143" s="28"/>
      <c r="D143" s="28"/>
      <c r="E143" s="28"/>
      <c r="F143" s="28"/>
      <c r="G143" s="28"/>
      <c r="H143" s="28"/>
      <c r="I143" s="28"/>
      <c r="J143" s="28"/>
      <c r="K143" s="28"/>
      <c r="L143" s="28"/>
      <c r="M143" s="28"/>
    </row>
    <row r="144" spans="2:13" ht="12.75">
      <c r="B144" s="28"/>
      <c r="C144" s="28"/>
      <c r="D144" s="28"/>
      <c r="E144" s="28"/>
      <c r="F144" s="28"/>
      <c r="G144" s="28"/>
      <c r="H144" s="28"/>
      <c r="I144" s="28"/>
      <c r="J144" s="28"/>
      <c r="K144" s="28"/>
      <c r="L144" s="28"/>
      <c r="M144" s="28"/>
    </row>
    <row r="145" spans="2:13" ht="12.75">
      <c r="B145" s="28"/>
      <c r="C145" s="28"/>
      <c r="D145" s="28"/>
      <c r="E145" s="28"/>
      <c r="F145" s="28"/>
      <c r="G145" s="28"/>
      <c r="H145" s="28"/>
      <c r="I145" s="28"/>
      <c r="J145" s="28"/>
      <c r="K145" s="28"/>
      <c r="L145" s="28"/>
      <c r="M145" s="28"/>
    </row>
    <row r="146" spans="2:13" ht="12.75">
      <c r="B146" s="28"/>
      <c r="C146" s="28"/>
      <c r="D146" s="28"/>
      <c r="E146" s="28"/>
      <c r="F146" s="28"/>
      <c r="G146" s="28"/>
      <c r="H146" s="28"/>
      <c r="I146" s="28"/>
      <c r="J146" s="28"/>
      <c r="K146" s="28"/>
      <c r="L146" s="28"/>
      <c r="M146" s="28"/>
    </row>
    <row r="147" spans="2:13" ht="12.75">
      <c r="B147" s="28"/>
      <c r="C147" s="28"/>
      <c r="D147" s="28"/>
      <c r="E147" s="28"/>
      <c r="F147" s="28"/>
      <c r="G147" s="28"/>
      <c r="H147" s="28"/>
      <c r="I147" s="28"/>
      <c r="J147" s="28"/>
      <c r="K147" s="28"/>
      <c r="L147" s="28"/>
      <c r="M147" s="28"/>
    </row>
    <row r="148" spans="2:13" ht="12.75">
      <c r="B148" s="28"/>
      <c r="C148" s="28"/>
      <c r="D148" s="28"/>
      <c r="E148" s="28"/>
      <c r="F148" s="28"/>
      <c r="G148" s="28"/>
      <c r="H148" s="28"/>
      <c r="I148" s="28"/>
      <c r="J148" s="28"/>
      <c r="K148" s="28"/>
      <c r="L148" s="28"/>
      <c r="M148" s="28"/>
    </row>
    <row r="149" spans="2:13" ht="12.75">
      <c r="B149" s="28"/>
      <c r="C149" s="28"/>
      <c r="D149" s="28"/>
      <c r="E149" s="28"/>
      <c r="F149" s="28"/>
      <c r="G149" s="28"/>
      <c r="H149" s="28"/>
      <c r="I149" s="28"/>
      <c r="J149" s="28"/>
      <c r="K149" s="28"/>
      <c r="L149" s="28"/>
      <c r="M149" s="28"/>
    </row>
    <row r="150" spans="2:13" ht="12.75">
      <c r="B150" s="28"/>
      <c r="C150" s="28"/>
      <c r="D150" s="28"/>
      <c r="E150" s="28"/>
      <c r="F150" s="28"/>
      <c r="G150" s="28"/>
      <c r="H150" s="28"/>
      <c r="I150" s="28"/>
      <c r="J150" s="28"/>
      <c r="K150" s="28"/>
      <c r="L150" s="28"/>
      <c r="M150" s="28"/>
    </row>
    <row r="151" spans="2:13" ht="12.75">
      <c r="B151" s="28"/>
      <c r="C151" s="28"/>
      <c r="D151" s="28"/>
      <c r="E151" s="28"/>
      <c r="F151" s="28"/>
      <c r="G151" s="28"/>
      <c r="H151" s="28"/>
      <c r="I151" s="28"/>
      <c r="J151" s="28"/>
      <c r="K151" s="28"/>
      <c r="L151" s="28"/>
      <c r="M151" s="28"/>
    </row>
    <row r="152" spans="2:13" ht="12.75">
      <c r="B152" s="28"/>
      <c r="C152" s="28"/>
      <c r="D152" s="28"/>
      <c r="E152" s="28"/>
      <c r="F152" s="28"/>
      <c r="G152" s="28"/>
      <c r="H152" s="28"/>
      <c r="I152" s="28"/>
      <c r="J152" s="28"/>
      <c r="K152" s="28"/>
      <c r="L152" s="28"/>
      <c r="M152" s="28"/>
    </row>
    <row r="153" spans="2:13" ht="12.75">
      <c r="B153" s="28"/>
      <c r="C153" s="28"/>
      <c r="D153" s="28"/>
      <c r="E153" s="28"/>
      <c r="F153" s="28"/>
      <c r="G153" s="28"/>
      <c r="H153" s="28"/>
      <c r="I153" s="28"/>
      <c r="J153" s="28"/>
      <c r="K153" s="28"/>
      <c r="L153" s="28"/>
      <c r="M153" s="28"/>
    </row>
    <row r="154" spans="2:13" ht="12.75">
      <c r="B154" s="28"/>
      <c r="C154" s="28"/>
      <c r="D154" s="28"/>
      <c r="E154" s="28"/>
      <c r="F154" s="28"/>
      <c r="G154" s="28"/>
      <c r="H154" s="28"/>
      <c r="I154" s="28"/>
      <c r="J154" s="28"/>
      <c r="K154" s="28"/>
      <c r="L154" s="28"/>
      <c r="M154" s="28"/>
    </row>
    <row r="155" spans="2:13" ht="12.75">
      <c r="B155" s="28"/>
      <c r="C155" s="28"/>
      <c r="D155" s="28"/>
      <c r="E155" s="28"/>
      <c r="F155" s="28"/>
      <c r="G155" s="28"/>
      <c r="H155" s="28"/>
      <c r="I155" s="28"/>
      <c r="J155" s="28"/>
      <c r="K155" s="28"/>
      <c r="L155" s="28"/>
      <c r="M155" s="28"/>
    </row>
    <row r="156" spans="2:13" ht="12.75">
      <c r="B156" s="28"/>
      <c r="C156" s="28"/>
      <c r="D156" s="28"/>
      <c r="E156" s="28"/>
      <c r="F156" s="28"/>
      <c r="G156" s="28"/>
      <c r="H156" s="28"/>
      <c r="I156" s="28"/>
      <c r="J156" s="28"/>
      <c r="K156" s="28"/>
      <c r="L156" s="28"/>
      <c r="M156" s="28"/>
    </row>
    <row r="157" spans="2:13" ht="12.75">
      <c r="B157" s="28"/>
      <c r="C157" s="28"/>
      <c r="D157" s="28"/>
      <c r="E157" s="28"/>
      <c r="F157" s="28"/>
      <c r="G157" s="28"/>
      <c r="H157" s="28"/>
      <c r="I157" s="28"/>
      <c r="J157" s="28"/>
      <c r="K157" s="28"/>
      <c r="L157" s="28"/>
      <c r="M157" s="28"/>
    </row>
    <row r="158" spans="2:13" ht="12.75">
      <c r="B158" s="28"/>
      <c r="C158" s="28"/>
      <c r="D158" s="28"/>
      <c r="E158" s="28"/>
      <c r="F158" s="28"/>
      <c r="G158" s="28"/>
      <c r="H158" s="28"/>
      <c r="I158" s="28"/>
      <c r="J158" s="28"/>
      <c r="K158" s="28"/>
      <c r="L158" s="28"/>
      <c r="M158" s="28"/>
    </row>
    <row r="159" spans="2:13" ht="12.75">
      <c r="B159" s="28"/>
      <c r="C159" s="28"/>
      <c r="D159" s="28"/>
      <c r="E159" s="28"/>
      <c r="F159" s="28"/>
      <c r="G159" s="28"/>
      <c r="H159" s="28"/>
      <c r="I159" s="28"/>
      <c r="J159" s="28"/>
      <c r="K159" s="28"/>
      <c r="L159" s="28"/>
      <c r="M159" s="28"/>
    </row>
    <row r="160" spans="2:13" ht="12.75">
      <c r="B160" s="28"/>
      <c r="C160" s="28"/>
      <c r="D160" s="28"/>
      <c r="E160" s="28"/>
      <c r="F160" s="28"/>
      <c r="G160" s="28"/>
      <c r="H160" s="28"/>
      <c r="I160" s="28"/>
      <c r="J160" s="28"/>
      <c r="K160" s="28"/>
      <c r="L160" s="28"/>
      <c r="M160" s="28"/>
    </row>
    <row r="161" spans="2:13" ht="12.75">
      <c r="B161" s="28"/>
      <c r="C161" s="28"/>
      <c r="D161" s="28"/>
      <c r="E161" s="28"/>
      <c r="F161" s="28"/>
      <c r="G161" s="28"/>
      <c r="H161" s="28"/>
      <c r="I161" s="28"/>
      <c r="J161" s="28"/>
      <c r="K161" s="28"/>
      <c r="L161" s="28"/>
      <c r="M161" s="28"/>
    </row>
    <row r="162" spans="2:13" ht="12.75">
      <c r="B162" s="28"/>
      <c r="C162" s="28"/>
      <c r="D162" s="28"/>
      <c r="E162" s="28"/>
      <c r="F162" s="28"/>
      <c r="G162" s="28"/>
      <c r="H162" s="28"/>
      <c r="I162" s="28"/>
      <c r="J162" s="28"/>
      <c r="K162" s="28"/>
      <c r="L162" s="28"/>
      <c r="M162" s="28"/>
    </row>
    <row r="163" spans="2:13" ht="12.75">
      <c r="B163" s="28"/>
      <c r="C163" s="28"/>
      <c r="D163" s="28"/>
      <c r="E163" s="28"/>
      <c r="F163" s="28"/>
      <c r="G163" s="28"/>
      <c r="H163" s="28"/>
      <c r="I163" s="28"/>
      <c r="J163" s="28"/>
      <c r="K163" s="28"/>
      <c r="L163" s="28"/>
      <c r="M163" s="28"/>
    </row>
    <row r="164" spans="2:13" ht="12.75">
      <c r="B164" s="28"/>
      <c r="C164" s="28"/>
      <c r="D164" s="28"/>
      <c r="E164" s="28"/>
      <c r="F164" s="28"/>
      <c r="G164" s="28"/>
      <c r="H164" s="28"/>
      <c r="I164" s="28"/>
      <c r="J164" s="28"/>
      <c r="K164" s="28"/>
      <c r="L164" s="28"/>
      <c r="M164" s="28"/>
    </row>
    <row r="165" spans="2:13" ht="12.75">
      <c r="B165" s="28"/>
      <c r="C165" s="28"/>
      <c r="D165" s="28"/>
      <c r="E165" s="28"/>
      <c r="F165" s="28"/>
      <c r="G165" s="28"/>
      <c r="H165" s="28"/>
      <c r="I165" s="28"/>
      <c r="J165" s="28"/>
      <c r="K165" s="28"/>
      <c r="L165" s="28"/>
      <c r="M165" s="28"/>
    </row>
    <row r="166" spans="2:13" ht="12.75">
      <c r="B166" s="28"/>
      <c r="C166" s="28"/>
      <c r="D166" s="28"/>
      <c r="E166" s="28"/>
      <c r="F166" s="28"/>
      <c r="G166" s="28"/>
      <c r="H166" s="28"/>
      <c r="I166" s="28"/>
      <c r="J166" s="28"/>
      <c r="K166" s="28"/>
      <c r="L166" s="28"/>
      <c r="M166" s="28"/>
    </row>
    <row r="167" spans="2:13" ht="12.75">
      <c r="B167" s="28"/>
      <c r="C167" s="28"/>
      <c r="D167" s="28"/>
      <c r="E167" s="28"/>
      <c r="F167" s="28"/>
      <c r="G167" s="28"/>
      <c r="H167" s="28"/>
      <c r="I167" s="28"/>
      <c r="J167" s="28"/>
      <c r="K167" s="28"/>
      <c r="L167" s="28"/>
      <c r="M167" s="28"/>
    </row>
    <row r="168" spans="2:13" ht="12.75">
      <c r="B168" s="28"/>
      <c r="C168" s="28"/>
      <c r="D168" s="28"/>
      <c r="E168" s="28"/>
      <c r="F168" s="28"/>
      <c r="G168" s="28"/>
      <c r="H168" s="28"/>
      <c r="I168" s="28"/>
      <c r="J168" s="28"/>
      <c r="K168" s="28"/>
      <c r="L168" s="28"/>
      <c r="M168" s="28"/>
    </row>
    <row r="169" spans="2:13" ht="12.75">
      <c r="B169" s="28"/>
      <c r="C169" s="28"/>
      <c r="D169" s="28"/>
      <c r="E169" s="28"/>
      <c r="F169" s="28"/>
      <c r="G169" s="28"/>
      <c r="H169" s="28"/>
      <c r="I169" s="28"/>
      <c r="J169" s="28"/>
      <c r="K169" s="28"/>
      <c r="L169" s="28"/>
      <c r="M169" s="28"/>
    </row>
    <row r="170" spans="2:13" ht="12.75">
      <c r="B170" s="28"/>
      <c r="C170" s="28"/>
      <c r="D170" s="28"/>
      <c r="E170" s="28"/>
      <c r="F170" s="28"/>
      <c r="G170" s="28"/>
      <c r="H170" s="28"/>
      <c r="I170" s="28"/>
      <c r="J170" s="28"/>
      <c r="K170" s="28"/>
      <c r="L170" s="28"/>
      <c r="M170" s="28"/>
    </row>
    <row r="171" spans="2:13" ht="12.75">
      <c r="B171" s="28"/>
      <c r="C171" s="28"/>
      <c r="D171" s="28"/>
      <c r="E171" s="28"/>
      <c r="F171" s="28"/>
      <c r="G171" s="28"/>
      <c r="H171" s="28"/>
      <c r="I171" s="28"/>
      <c r="J171" s="28"/>
      <c r="K171" s="28"/>
      <c r="L171" s="28"/>
      <c r="M171" s="28"/>
    </row>
    <row r="172" spans="2:13" ht="12.75">
      <c r="B172" s="28"/>
      <c r="C172" s="28"/>
      <c r="D172" s="28"/>
      <c r="E172" s="28"/>
      <c r="F172" s="28"/>
      <c r="G172" s="28"/>
      <c r="H172" s="28"/>
      <c r="I172" s="28"/>
      <c r="J172" s="28"/>
      <c r="K172" s="28"/>
      <c r="L172" s="28"/>
      <c r="M172" s="28"/>
    </row>
    <row r="173" spans="2:13" ht="12.75">
      <c r="B173" s="28"/>
      <c r="C173" s="28"/>
      <c r="D173" s="28"/>
      <c r="E173" s="28"/>
      <c r="F173" s="28"/>
      <c r="G173" s="28"/>
      <c r="H173" s="28"/>
      <c r="I173" s="28"/>
      <c r="J173" s="28"/>
      <c r="K173" s="28"/>
      <c r="L173" s="28"/>
      <c r="M173" s="28"/>
    </row>
    <row r="174" spans="2:13" ht="12.75">
      <c r="B174" s="28"/>
      <c r="C174" s="28"/>
      <c r="D174" s="28"/>
      <c r="E174" s="28"/>
      <c r="F174" s="28"/>
      <c r="G174" s="28"/>
      <c r="H174" s="28"/>
      <c r="I174" s="28"/>
      <c r="J174" s="28"/>
      <c r="K174" s="28"/>
      <c r="L174" s="28"/>
      <c r="M174" s="28"/>
    </row>
    <row r="175" spans="2:13" ht="12.75">
      <c r="B175" s="28"/>
      <c r="C175" s="28"/>
      <c r="D175" s="28"/>
      <c r="E175" s="28"/>
      <c r="F175" s="28"/>
      <c r="G175" s="28"/>
      <c r="H175" s="28"/>
      <c r="I175" s="28"/>
      <c r="J175" s="28"/>
      <c r="K175" s="28"/>
      <c r="L175" s="28"/>
      <c r="M175" s="28"/>
    </row>
    <row r="176" spans="2:13" ht="12.75">
      <c r="B176" s="28"/>
      <c r="C176" s="28"/>
      <c r="D176" s="28"/>
      <c r="E176" s="28"/>
      <c r="F176" s="28"/>
      <c r="G176" s="28"/>
      <c r="H176" s="28"/>
      <c r="I176" s="28"/>
      <c r="J176" s="28"/>
      <c r="K176" s="28"/>
      <c r="L176" s="28"/>
      <c r="M176" s="28"/>
    </row>
    <row r="177" spans="2:13" ht="12.75">
      <c r="B177" s="28"/>
      <c r="C177" s="28"/>
      <c r="D177" s="28"/>
      <c r="E177" s="28"/>
      <c r="F177" s="28"/>
      <c r="G177" s="28"/>
      <c r="H177" s="28"/>
      <c r="I177" s="28"/>
      <c r="J177" s="28"/>
      <c r="K177" s="28"/>
      <c r="L177" s="28"/>
      <c r="M177" s="28"/>
    </row>
    <row r="178" spans="2:13" ht="12.75">
      <c r="B178" s="28"/>
      <c r="C178" s="28"/>
      <c r="D178" s="28"/>
      <c r="E178" s="28"/>
      <c r="F178" s="28"/>
      <c r="G178" s="28"/>
      <c r="H178" s="28"/>
      <c r="I178" s="28"/>
      <c r="J178" s="28"/>
      <c r="K178" s="28"/>
      <c r="L178" s="28"/>
      <c r="M178" s="28"/>
    </row>
    <row r="179" spans="2:13" ht="12.75">
      <c r="B179" s="28"/>
      <c r="C179" s="28"/>
      <c r="D179" s="28"/>
      <c r="E179" s="28"/>
      <c r="F179" s="28"/>
      <c r="G179" s="28"/>
      <c r="H179" s="28"/>
      <c r="I179" s="28"/>
      <c r="J179" s="28"/>
      <c r="K179" s="28"/>
      <c r="L179" s="28"/>
      <c r="M179" s="28"/>
    </row>
    <row r="180" spans="2:13" ht="12.75">
      <c r="B180" s="28"/>
      <c r="C180" s="28"/>
      <c r="D180" s="28"/>
      <c r="E180" s="28"/>
      <c r="F180" s="28"/>
      <c r="G180" s="28"/>
      <c r="H180" s="28"/>
      <c r="I180" s="28"/>
      <c r="J180" s="28"/>
      <c r="K180" s="28"/>
      <c r="L180" s="28"/>
      <c r="M180" s="28"/>
    </row>
    <row r="181" spans="2:13" ht="12.75">
      <c r="B181" s="28"/>
      <c r="C181" s="28"/>
      <c r="D181" s="28"/>
      <c r="E181" s="28"/>
      <c r="F181" s="28"/>
      <c r="G181" s="28"/>
      <c r="H181" s="28"/>
      <c r="I181" s="28"/>
      <c r="J181" s="28"/>
      <c r="K181" s="28"/>
      <c r="L181" s="28"/>
      <c r="M181" s="28"/>
    </row>
    <row r="182" spans="2:13" ht="12.75">
      <c r="B182" s="28"/>
      <c r="C182" s="28"/>
      <c r="D182" s="28"/>
      <c r="E182" s="28"/>
      <c r="F182" s="28"/>
      <c r="G182" s="28"/>
      <c r="H182" s="28"/>
      <c r="I182" s="28"/>
      <c r="J182" s="28"/>
      <c r="K182" s="28"/>
      <c r="L182" s="28"/>
      <c r="M182" s="28"/>
    </row>
    <row r="183" spans="2:13" ht="12.75">
      <c r="B183" s="28"/>
      <c r="C183" s="28"/>
      <c r="D183" s="28"/>
      <c r="E183" s="28"/>
      <c r="F183" s="28"/>
      <c r="G183" s="28"/>
      <c r="H183" s="28"/>
      <c r="I183" s="28"/>
      <c r="J183" s="28"/>
      <c r="K183" s="28"/>
      <c r="L183" s="28"/>
      <c r="M183" s="28"/>
    </row>
    <row r="184" spans="2:13" ht="12.75">
      <c r="B184" s="28"/>
      <c r="C184" s="28"/>
      <c r="D184" s="28"/>
      <c r="E184" s="28"/>
      <c r="F184" s="28"/>
      <c r="G184" s="28"/>
      <c r="H184" s="28"/>
      <c r="I184" s="28"/>
      <c r="J184" s="28"/>
      <c r="K184" s="28"/>
      <c r="L184" s="28"/>
      <c r="M184" s="28"/>
    </row>
    <row r="185" spans="2:13" ht="12.75">
      <c r="B185" s="28"/>
      <c r="C185" s="28"/>
      <c r="D185" s="28"/>
      <c r="E185" s="28"/>
      <c r="F185" s="28"/>
      <c r="G185" s="28"/>
      <c r="H185" s="28"/>
      <c r="I185" s="28"/>
      <c r="J185" s="28"/>
      <c r="K185" s="28"/>
      <c r="L185" s="28"/>
      <c r="M185" s="28"/>
    </row>
    <row r="186" spans="2:13" ht="12.75">
      <c r="B186" s="28"/>
      <c r="C186" s="28"/>
      <c r="D186" s="28"/>
      <c r="E186" s="28"/>
      <c r="F186" s="28"/>
      <c r="G186" s="28"/>
      <c r="H186" s="28"/>
      <c r="I186" s="28"/>
      <c r="J186" s="28"/>
      <c r="K186" s="28"/>
      <c r="L186" s="28"/>
      <c r="M186" s="28"/>
    </row>
    <row r="187" spans="2:13" ht="12.75">
      <c r="B187" s="28"/>
      <c r="C187" s="28"/>
      <c r="D187" s="28"/>
      <c r="E187" s="28"/>
      <c r="F187" s="28"/>
      <c r="G187" s="28"/>
      <c r="H187" s="28"/>
      <c r="I187" s="28"/>
      <c r="J187" s="28"/>
      <c r="K187" s="28"/>
      <c r="L187" s="28"/>
      <c r="M187" s="28"/>
    </row>
    <row r="188" spans="2:13" ht="12.75">
      <c r="B188" s="28"/>
      <c r="C188" s="28"/>
      <c r="D188" s="28"/>
      <c r="E188" s="28"/>
      <c r="F188" s="28"/>
      <c r="G188" s="28"/>
      <c r="H188" s="28"/>
      <c r="I188" s="28"/>
      <c r="J188" s="28"/>
      <c r="K188" s="28"/>
      <c r="L188" s="28"/>
      <c r="M188" s="28"/>
    </row>
    <row r="189" spans="2:13" ht="12.75">
      <c r="B189" s="28"/>
      <c r="C189" s="28"/>
      <c r="D189" s="28"/>
      <c r="E189" s="28"/>
      <c r="F189" s="28"/>
      <c r="G189" s="28"/>
      <c r="H189" s="28"/>
      <c r="I189" s="28"/>
      <c r="J189" s="28"/>
      <c r="K189" s="28"/>
      <c r="L189" s="28"/>
      <c r="M189" s="28"/>
    </row>
    <row r="190" spans="2:13" ht="12.75">
      <c r="B190" s="28"/>
      <c r="C190" s="28"/>
      <c r="D190" s="28"/>
      <c r="E190" s="28"/>
      <c r="F190" s="28"/>
      <c r="G190" s="28"/>
      <c r="H190" s="28"/>
      <c r="I190" s="28"/>
      <c r="J190" s="28"/>
      <c r="K190" s="28"/>
      <c r="L190" s="28"/>
      <c r="M190" s="28"/>
    </row>
    <row r="191" spans="2:13" ht="12.75">
      <c r="B191" s="28"/>
      <c r="C191" s="28"/>
      <c r="D191" s="28"/>
      <c r="E191" s="28"/>
      <c r="F191" s="28"/>
      <c r="G191" s="28"/>
      <c r="H191" s="28"/>
      <c r="I191" s="28"/>
      <c r="J191" s="28"/>
      <c r="K191" s="28"/>
      <c r="L191" s="28"/>
      <c r="M191" s="28"/>
    </row>
    <row r="192" spans="2:13" ht="12.75">
      <c r="B192" s="28"/>
      <c r="C192" s="28"/>
      <c r="D192" s="28"/>
      <c r="E192" s="28"/>
      <c r="F192" s="28"/>
      <c r="G192" s="28"/>
      <c r="H192" s="28"/>
      <c r="I192" s="28"/>
      <c r="J192" s="28"/>
      <c r="K192" s="28"/>
      <c r="L192" s="28"/>
      <c r="M192" s="28"/>
    </row>
    <row r="193" spans="2:13" ht="12.75">
      <c r="B193" s="28"/>
      <c r="C193" s="28"/>
      <c r="D193" s="28"/>
      <c r="E193" s="28"/>
      <c r="F193" s="28"/>
      <c r="G193" s="28"/>
      <c r="H193" s="28"/>
      <c r="I193" s="28"/>
      <c r="J193" s="28"/>
      <c r="K193" s="28"/>
      <c r="L193" s="28"/>
      <c r="M193" s="28"/>
    </row>
    <row r="194" spans="2:13" ht="12.75">
      <c r="B194" s="28"/>
      <c r="C194" s="28"/>
      <c r="D194" s="28"/>
      <c r="E194" s="28"/>
      <c r="F194" s="28"/>
      <c r="G194" s="28"/>
      <c r="H194" s="28"/>
      <c r="I194" s="28"/>
      <c r="J194" s="28"/>
      <c r="K194" s="28"/>
      <c r="L194" s="28"/>
      <c r="M194" s="28"/>
    </row>
    <row r="195" spans="2:13" ht="12.75">
      <c r="B195" s="28"/>
      <c r="C195" s="28"/>
      <c r="D195" s="28"/>
      <c r="E195" s="28"/>
      <c r="F195" s="28"/>
      <c r="G195" s="28"/>
      <c r="H195" s="28"/>
      <c r="I195" s="28"/>
      <c r="J195" s="28"/>
      <c r="K195" s="28"/>
      <c r="L195" s="28"/>
      <c r="M195" s="28"/>
    </row>
    <row r="196" spans="2:13" ht="12.75">
      <c r="B196" s="28"/>
      <c r="C196" s="28"/>
      <c r="D196" s="28"/>
      <c r="E196" s="28"/>
      <c r="F196" s="28"/>
      <c r="G196" s="28"/>
      <c r="H196" s="28"/>
      <c r="I196" s="28"/>
      <c r="J196" s="28"/>
      <c r="K196" s="28"/>
      <c r="L196" s="28"/>
      <c r="M196" s="28"/>
    </row>
    <row r="197" spans="2:13" ht="12.75">
      <c r="B197" s="28"/>
      <c r="C197" s="28"/>
      <c r="D197" s="28"/>
      <c r="E197" s="28"/>
      <c r="F197" s="28"/>
      <c r="G197" s="28"/>
      <c r="H197" s="28"/>
      <c r="I197" s="28"/>
      <c r="J197" s="28"/>
      <c r="K197" s="28"/>
      <c r="L197" s="28"/>
      <c r="M197" s="28"/>
    </row>
    <row r="198" spans="2:13" ht="12.75">
      <c r="B198" s="28"/>
      <c r="C198" s="28"/>
      <c r="D198" s="28"/>
      <c r="E198" s="28"/>
      <c r="F198" s="28"/>
      <c r="G198" s="28"/>
      <c r="H198" s="28"/>
      <c r="I198" s="28"/>
      <c r="J198" s="28"/>
      <c r="K198" s="28"/>
      <c r="L198" s="28"/>
      <c r="M198" s="28"/>
    </row>
    <row r="199" spans="2:13" ht="12.75">
      <c r="B199" s="28"/>
      <c r="C199" s="28"/>
      <c r="D199" s="28"/>
      <c r="E199" s="28"/>
      <c r="F199" s="28"/>
      <c r="G199" s="28"/>
      <c r="H199" s="28"/>
      <c r="I199" s="28"/>
      <c r="J199" s="28"/>
      <c r="K199" s="28"/>
      <c r="L199" s="28"/>
      <c r="M199" s="28"/>
    </row>
    <row r="200" spans="2:13" ht="12.75">
      <c r="B200" s="28"/>
      <c r="C200" s="28"/>
      <c r="D200" s="28"/>
      <c r="E200" s="28"/>
      <c r="F200" s="28"/>
      <c r="G200" s="28"/>
      <c r="H200" s="28"/>
      <c r="I200" s="28"/>
      <c r="J200" s="28"/>
      <c r="K200" s="28"/>
      <c r="L200" s="28"/>
      <c r="M200" s="28"/>
    </row>
    <row r="201" spans="2:13" ht="12.75">
      <c r="B201" s="28"/>
      <c r="C201" s="28"/>
      <c r="D201" s="28"/>
      <c r="E201" s="28"/>
      <c r="F201" s="28"/>
      <c r="G201" s="28"/>
      <c r="H201" s="28"/>
      <c r="I201" s="28"/>
      <c r="J201" s="28"/>
      <c r="K201" s="28"/>
      <c r="L201" s="28"/>
      <c r="M201" s="28"/>
    </row>
    <row r="202" spans="2:13" ht="12.75">
      <c r="B202" s="28"/>
      <c r="C202" s="28"/>
      <c r="D202" s="28"/>
      <c r="E202" s="28"/>
      <c r="F202" s="28"/>
      <c r="G202" s="28"/>
      <c r="H202" s="28"/>
      <c r="I202" s="28"/>
      <c r="J202" s="28"/>
      <c r="K202" s="28"/>
      <c r="L202" s="28"/>
      <c r="M202" s="28"/>
    </row>
    <row r="203" spans="2:13" ht="12.75">
      <c r="B203" s="28"/>
      <c r="C203" s="28"/>
      <c r="D203" s="28"/>
      <c r="E203" s="28"/>
      <c r="F203" s="28"/>
      <c r="G203" s="28"/>
      <c r="H203" s="28"/>
      <c r="I203" s="28"/>
      <c r="J203" s="28"/>
      <c r="K203" s="28"/>
      <c r="L203" s="28"/>
      <c r="M203" s="28"/>
    </row>
    <row r="204" spans="2:13" ht="12.75">
      <c r="B204" s="28"/>
      <c r="C204" s="28"/>
      <c r="D204" s="28"/>
      <c r="E204" s="28"/>
      <c r="F204" s="28"/>
      <c r="G204" s="28"/>
      <c r="H204" s="28"/>
      <c r="I204" s="28"/>
      <c r="J204" s="28"/>
      <c r="K204" s="28"/>
      <c r="L204" s="28"/>
      <c r="M204" s="28"/>
    </row>
    <row r="205" spans="2:13" ht="12.75">
      <c r="B205" s="28"/>
      <c r="C205" s="28"/>
      <c r="D205" s="28"/>
      <c r="E205" s="28"/>
      <c r="F205" s="28"/>
      <c r="G205" s="28"/>
      <c r="H205" s="28"/>
      <c r="I205" s="28"/>
      <c r="J205" s="28"/>
      <c r="K205" s="28"/>
      <c r="L205" s="28"/>
      <c r="M205" s="28"/>
    </row>
    <row r="206" spans="2:13" ht="12.75">
      <c r="B206" s="28"/>
      <c r="C206" s="28"/>
      <c r="D206" s="28"/>
      <c r="E206" s="28"/>
      <c r="F206" s="28"/>
      <c r="G206" s="28"/>
      <c r="H206" s="28"/>
      <c r="I206" s="28"/>
      <c r="J206" s="28"/>
      <c r="K206" s="28"/>
      <c r="L206" s="28"/>
      <c r="M206" s="28"/>
    </row>
    <row r="207" spans="2:13" ht="12.75">
      <c r="B207" s="28"/>
      <c r="C207" s="28"/>
      <c r="D207" s="28"/>
      <c r="E207" s="28"/>
      <c r="F207" s="28"/>
      <c r="G207" s="28"/>
      <c r="H207" s="28"/>
      <c r="I207" s="28"/>
      <c r="J207" s="28"/>
      <c r="K207" s="28"/>
      <c r="L207" s="28"/>
      <c r="M207" s="28"/>
    </row>
    <row r="208" spans="2:13" ht="12.75">
      <c r="B208" s="28"/>
      <c r="C208" s="28"/>
      <c r="D208" s="28"/>
      <c r="E208" s="28"/>
      <c r="F208" s="28"/>
      <c r="G208" s="28"/>
      <c r="H208" s="28"/>
      <c r="I208" s="28"/>
      <c r="J208" s="28"/>
      <c r="K208" s="28"/>
      <c r="L208" s="28"/>
      <c r="M208" s="28"/>
    </row>
    <row r="209" spans="2:13" ht="12.75">
      <c r="B209" s="28"/>
      <c r="C209" s="28"/>
      <c r="D209" s="28"/>
      <c r="E209" s="28"/>
      <c r="F209" s="28"/>
      <c r="G209" s="28"/>
      <c r="H209" s="28"/>
      <c r="I209" s="28"/>
      <c r="J209" s="28"/>
      <c r="K209" s="28"/>
      <c r="L209" s="28"/>
      <c r="M209" s="28"/>
    </row>
    <row r="210" spans="2:13" ht="12.75">
      <c r="B210" s="28"/>
      <c r="C210" s="28"/>
      <c r="D210" s="28"/>
      <c r="E210" s="28"/>
      <c r="F210" s="28"/>
      <c r="G210" s="28"/>
      <c r="H210" s="28"/>
      <c r="I210" s="28"/>
      <c r="J210" s="28"/>
      <c r="K210" s="28"/>
      <c r="L210" s="28"/>
      <c r="M210" s="28"/>
    </row>
    <row r="211" spans="2:13" ht="12.75">
      <c r="B211" s="28"/>
      <c r="C211" s="28"/>
      <c r="D211" s="28"/>
      <c r="E211" s="28"/>
      <c r="F211" s="28"/>
      <c r="G211" s="28"/>
      <c r="H211" s="28"/>
      <c r="I211" s="28"/>
      <c r="J211" s="28"/>
      <c r="K211" s="28"/>
      <c r="L211" s="28"/>
      <c r="M211" s="28"/>
    </row>
    <row r="212" spans="2:13" ht="12.75">
      <c r="B212" s="28"/>
      <c r="C212" s="28"/>
      <c r="D212" s="28"/>
      <c r="E212" s="28"/>
      <c r="F212" s="28"/>
      <c r="G212" s="28"/>
      <c r="H212" s="28"/>
      <c r="I212" s="28"/>
      <c r="J212" s="28"/>
      <c r="K212" s="28"/>
      <c r="L212" s="28"/>
      <c r="M212" s="28"/>
    </row>
    <row r="213" spans="2:13" ht="12.75">
      <c r="B213" s="28"/>
      <c r="C213" s="28"/>
      <c r="D213" s="28"/>
      <c r="E213" s="28"/>
      <c r="F213" s="28"/>
      <c r="G213" s="28"/>
      <c r="H213" s="28"/>
      <c r="I213" s="28"/>
      <c r="J213" s="28"/>
      <c r="K213" s="28"/>
      <c r="L213" s="28"/>
      <c r="M213" s="28"/>
    </row>
    <row r="214" spans="2:13" ht="12.75">
      <c r="B214" s="28"/>
      <c r="C214" s="28"/>
      <c r="D214" s="28"/>
      <c r="E214" s="28"/>
      <c r="F214" s="28"/>
      <c r="G214" s="28"/>
      <c r="H214" s="28"/>
      <c r="I214" s="28"/>
      <c r="J214" s="28"/>
      <c r="K214" s="28"/>
      <c r="L214" s="28"/>
      <c r="M214" s="28"/>
    </row>
  </sheetData>
  <printOptions/>
  <pageMargins left="0.75" right="0.75" top="0.4" bottom="1" header="0.5" footer="0.5"/>
  <pageSetup fitToHeight="1" fitToWidth="1" horizontalDpi="600" verticalDpi="600" orientation="landscape" paperSize="9" scale="98"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212"/>
  <sheetViews>
    <sheetView tabSelected="1" workbookViewId="0" topLeftCell="A1">
      <pane xSplit="1" ySplit="3" topLeftCell="E4" activePane="bottomRight" state="frozen"/>
      <selection pane="topLeft" activeCell="A1" sqref="A1"/>
      <selection pane="topRight" activeCell="B1" sqref="B1"/>
      <selection pane="bottomLeft" activeCell="A4" sqref="A4"/>
      <selection pane="bottomRight" activeCell="Q28" sqref="Q28"/>
    </sheetView>
  </sheetViews>
  <sheetFormatPr defaultColWidth="9.140625" defaultRowHeight="12.75"/>
  <cols>
    <col min="1" max="2" width="19.421875" style="2" customWidth="1"/>
    <col min="3" max="14" width="7.8515625" style="2" customWidth="1"/>
    <col min="15" max="15" width="7.421875" style="2" bestFit="1" customWidth="1"/>
    <col min="16" max="16384" width="7.8515625" style="2" customWidth="1"/>
  </cols>
  <sheetData>
    <row r="1" ht="12.75">
      <c r="A1" s="1" t="s">
        <v>0</v>
      </c>
    </row>
    <row r="2" s="3" customFormat="1" ht="11.25">
      <c r="J2" s="4"/>
    </row>
    <row r="3" spans="1:15" s="3" customFormat="1" ht="11.25">
      <c r="A3" s="5"/>
      <c r="B3" s="6">
        <v>1990</v>
      </c>
      <c r="C3" s="6">
        <v>1991</v>
      </c>
      <c r="D3" s="6">
        <v>1992</v>
      </c>
      <c r="E3" s="6">
        <v>1993</v>
      </c>
      <c r="F3" s="6">
        <v>1994</v>
      </c>
      <c r="G3" s="6">
        <v>1995</v>
      </c>
      <c r="H3" s="6">
        <v>1996</v>
      </c>
      <c r="I3" s="6">
        <v>1997</v>
      </c>
      <c r="J3" s="6">
        <v>1998</v>
      </c>
      <c r="K3" s="6">
        <v>1999</v>
      </c>
      <c r="L3" s="6">
        <v>2000</v>
      </c>
      <c r="M3" s="6">
        <v>2001</v>
      </c>
      <c r="N3" s="6">
        <v>2002</v>
      </c>
      <c r="O3" s="6">
        <v>2003</v>
      </c>
    </row>
    <row r="4" spans="1:15" s="9" customFormat="1" ht="11.25">
      <c r="A4" s="7" t="s">
        <v>1</v>
      </c>
      <c r="B4" s="8" t="s">
        <v>40</v>
      </c>
      <c r="C4" s="8">
        <v>49.509233</v>
      </c>
      <c r="D4" s="8">
        <v>48.48823300000001</v>
      </c>
      <c r="E4" s="8">
        <v>50.991747000000004</v>
      </c>
      <c r="F4" s="8">
        <v>58.51164100000001</v>
      </c>
      <c r="G4" s="524">
        <v>58.902838</v>
      </c>
      <c r="H4" s="8">
        <v>54.740784000000005</v>
      </c>
      <c r="I4" s="8">
        <v>56.956711000000006</v>
      </c>
      <c r="J4" s="8">
        <v>54.698</v>
      </c>
      <c r="K4" s="8">
        <v>51.021</v>
      </c>
      <c r="L4" s="8">
        <v>65.93599999999999</v>
      </c>
      <c r="M4" s="8">
        <v>67.918</v>
      </c>
      <c r="N4" s="8">
        <v>68.262</v>
      </c>
      <c r="O4" s="524">
        <v>66.065806366</v>
      </c>
    </row>
    <row r="5" spans="1:15" s="9" customFormat="1" ht="11.25">
      <c r="A5" s="7" t="s">
        <v>2</v>
      </c>
      <c r="B5" s="8">
        <v>19.934</v>
      </c>
      <c r="C5" s="8">
        <v>20.398</v>
      </c>
      <c r="D5" s="8">
        <v>21.303</v>
      </c>
      <c r="E5" s="8">
        <v>21.764000000000003</v>
      </c>
      <c r="F5" s="8">
        <v>23.66</v>
      </c>
      <c r="G5" s="524">
        <v>24.337808</v>
      </c>
      <c r="H5" s="8">
        <v>23.063658</v>
      </c>
      <c r="I5" s="8">
        <v>23.483</v>
      </c>
      <c r="J5" s="8">
        <v>23.474</v>
      </c>
      <c r="K5" s="8">
        <v>25.174</v>
      </c>
      <c r="L5" s="8">
        <v>26.046</v>
      </c>
      <c r="M5" s="8">
        <v>24.156</v>
      </c>
      <c r="N5" s="8">
        <v>24.383</v>
      </c>
      <c r="O5" s="524">
        <v>24.994</v>
      </c>
    </row>
    <row r="6" spans="1:15" s="9" customFormat="1" ht="11.25">
      <c r="A6" s="7" t="s">
        <v>3</v>
      </c>
      <c r="B6" s="8" t="s">
        <v>40</v>
      </c>
      <c r="C6" s="8">
        <v>334.1924</v>
      </c>
      <c r="D6" s="8">
        <v>330.18699999999995</v>
      </c>
      <c r="E6" s="8">
        <v>322.259</v>
      </c>
      <c r="F6" s="8">
        <v>345.372</v>
      </c>
      <c r="G6" s="524">
        <v>372.270633</v>
      </c>
      <c r="H6" s="8">
        <v>367.875</v>
      </c>
      <c r="I6" s="8">
        <v>381.9341</v>
      </c>
      <c r="J6" s="8">
        <v>395.839</v>
      </c>
      <c r="K6" s="8">
        <v>413.019</v>
      </c>
      <c r="L6" s="8">
        <v>424.673</v>
      </c>
      <c r="M6" s="8">
        <v>429.947</v>
      </c>
      <c r="N6" s="8">
        <v>425.663</v>
      </c>
      <c r="O6" s="524">
        <v>428.745</v>
      </c>
    </row>
    <row r="7" spans="1:15" s="9" customFormat="1" ht="11.25">
      <c r="A7" s="7" t="s">
        <v>4</v>
      </c>
      <c r="B7" s="8" t="s">
        <v>40</v>
      </c>
      <c r="C7" s="8">
        <v>14.519</v>
      </c>
      <c r="D7" s="8">
        <v>13.019</v>
      </c>
      <c r="E7" s="8">
        <v>15.871</v>
      </c>
      <c r="F7" s="8">
        <v>16.055</v>
      </c>
      <c r="G7" s="524">
        <v>13.53</v>
      </c>
      <c r="H7" s="8">
        <v>16.247</v>
      </c>
      <c r="I7" s="8">
        <v>18.458</v>
      </c>
      <c r="J7" s="8">
        <v>20.916</v>
      </c>
      <c r="K7" s="8">
        <v>21.747</v>
      </c>
      <c r="L7" s="8">
        <v>21.927</v>
      </c>
      <c r="M7" s="8">
        <v>21.98</v>
      </c>
      <c r="N7" s="8">
        <v>22.027</v>
      </c>
      <c r="O7" s="524">
        <v>22.2</v>
      </c>
    </row>
    <row r="8" spans="1:15" s="9" customFormat="1" ht="11.25">
      <c r="A8" s="7" t="s">
        <v>5</v>
      </c>
      <c r="B8" s="8" t="s">
        <v>40</v>
      </c>
      <c r="C8" s="8">
        <v>98.215</v>
      </c>
      <c r="D8" s="8">
        <v>98.631</v>
      </c>
      <c r="E8" s="8">
        <v>99.867</v>
      </c>
      <c r="F8" s="8">
        <v>106.692</v>
      </c>
      <c r="G8" s="524">
        <v>112.603152</v>
      </c>
      <c r="H8" s="8">
        <v>113.108244</v>
      </c>
      <c r="I8" s="8">
        <v>122.010244</v>
      </c>
      <c r="J8" s="8">
        <v>136.315</v>
      </c>
      <c r="K8" s="8">
        <v>145.749</v>
      </c>
      <c r="L8" s="8">
        <v>160.33100000000002</v>
      </c>
      <c r="M8" s="8">
        <v>172.71099999999998</v>
      </c>
      <c r="N8" s="8">
        <v>196.112</v>
      </c>
      <c r="O8" s="524">
        <v>204.338</v>
      </c>
    </row>
    <row r="9" spans="1:15" s="9" customFormat="1" ht="11.25">
      <c r="A9" s="7" t="s">
        <v>6</v>
      </c>
      <c r="B9" s="8" t="s">
        <v>40</v>
      </c>
      <c r="C9" s="8">
        <v>215.57</v>
      </c>
      <c r="D9" s="8">
        <v>219.868</v>
      </c>
      <c r="E9" s="8">
        <v>208.46699999999998</v>
      </c>
      <c r="F9" s="8">
        <v>220.61</v>
      </c>
      <c r="G9" s="524">
        <v>232.98959599999998</v>
      </c>
      <c r="H9" s="8">
        <v>235.517247</v>
      </c>
      <c r="I9" s="8">
        <v>242.361211</v>
      </c>
      <c r="J9" s="8">
        <v>250.98595400000002</v>
      </c>
      <c r="K9" s="8">
        <v>266.629</v>
      </c>
      <c r="L9" s="8">
        <v>268.557</v>
      </c>
      <c r="M9" s="8">
        <v>265.509</v>
      </c>
      <c r="N9" s="8">
        <v>262.664</v>
      </c>
      <c r="O9" s="524">
        <v>258.454</v>
      </c>
    </row>
    <row r="10" spans="1:15" s="9" customFormat="1" ht="11.25">
      <c r="A10" s="7" t="s">
        <v>7</v>
      </c>
      <c r="B10" s="8">
        <v>5.718999999999999</v>
      </c>
      <c r="C10" s="8">
        <v>5.741</v>
      </c>
      <c r="D10" s="8">
        <v>5.783</v>
      </c>
      <c r="E10" s="8">
        <v>5.67</v>
      </c>
      <c r="F10" s="8">
        <v>5.827</v>
      </c>
      <c r="G10" s="524">
        <v>6.095</v>
      </c>
      <c r="H10" s="8">
        <v>6.886</v>
      </c>
      <c r="I10" s="8">
        <v>7.52</v>
      </c>
      <c r="J10" s="8">
        <v>8.668999999999999</v>
      </c>
      <c r="K10" s="8">
        <v>10.732</v>
      </c>
      <c r="L10" s="8">
        <v>12.766</v>
      </c>
      <c r="M10" s="8">
        <v>12.841</v>
      </c>
      <c r="N10" s="8">
        <v>14.708</v>
      </c>
      <c r="O10" s="524">
        <v>16.048000000000002</v>
      </c>
    </row>
    <row r="11" spans="1:15" s="9" customFormat="1" ht="11.25">
      <c r="A11" s="7" t="s">
        <v>8</v>
      </c>
      <c r="B11" s="8" t="s">
        <v>40</v>
      </c>
      <c r="C11" s="8">
        <v>154.77118299999998</v>
      </c>
      <c r="D11" s="8">
        <v>161.452516</v>
      </c>
      <c r="E11" s="8">
        <v>152.53928</v>
      </c>
      <c r="F11" s="8">
        <v>160.03578599999997</v>
      </c>
      <c r="G11" s="524">
        <v>184.85375399999998</v>
      </c>
      <c r="H11" s="8">
        <v>196.52358600000002</v>
      </c>
      <c r="I11" s="8">
        <v>196.78545599999998</v>
      </c>
      <c r="J11" s="8">
        <v>207.29700000000003</v>
      </c>
      <c r="K11" s="8">
        <v>198.99599999999998</v>
      </c>
      <c r="L11" s="8">
        <v>207.599</v>
      </c>
      <c r="M11" s="8">
        <v>208.73200000000003</v>
      </c>
      <c r="N11" s="8">
        <v>213.14600000000002</v>
      </c>
      <c r="O11" s="524">
        <v>194.487</v>
      </c>
    </row>
    <row r="12" spans="1:15" s="9" customFormat="1" ht="11.25">
      <c r="A12" s="7" t="s">
        <v>9</v>
      </c>
      <c r="B12" s="8">
        <v>4.242</v>
      </c>
      <c r="C12" s="8">
        <v>4.218026</v>
      </c>
      <c r="D12" s="8">
        <v>5.035557000000001</v>
      </c>
      <c r="E12" s="8">
        <v>5.203131000000001</v>
      </c>
      <c r="F12" s="8">
        <v>4.936038</v>
      </c>
      <c r="G12" s="524">
        <v>6.39</v>
      </c>
      <c r="H12" s="8">
        <v>4.400614</v>
      </c>
      <c r="I12" s="8">
        <v>5.36482</v>
      </c>
      <c r="J12" s="8">
        <v>5.962999999999999</v>
      </c>
      <c r="K12" s="8">
        <v>7.324</v>
      </c>
      <c r="L12" s="8">
        <v>8.67</v>
      </c>
      <c r="M12" s="8">
        <v>9.705</v>
      </c>
      <c r="N12" s="8">
        <v>10.03</v>
      </c>
      <c r="O12" s="524">
        <v>10.486</v>
      </c>
    </row>
    <row r="13" spans="1:15" s="9" customFormat="1" ht="11.25">
      <c r="A13" s="7" t="s">
        <v>10</v>
      </c>
      <c r="B13" s="8" t="s">
        <v>40</v>
      </c>
      <c r="C13" s="8">
        <v>94.89027899999999</v>
      </c>
      <c r="D13" s="8">
        <v>97.27068499999999</v>
      </c>
      <c r="E13" s="8">
        <v>96.79923299999999</v>
      </c>
      <c r="F13" s="8">
        <v>102.69510300000002</v>
      </c>
      <c r="G13" s="524">
        <v>105.617298981</v>
      </c>
      <c r="H13" s="8">
        <v>108.116029924</v>
      </c>
      <c r="I13" s="8">
        <v>115.04272556500001</v>
      </c>
      <c r="J13" s="8">
        <v>122.97612238800001</v>
      </c>
      <c r="K13" s="8">
        <v>128.991658689</v>
      </c>
      <c r="L13" s="8">
        <v>125.435776667</v>
      </c>
      <c r="M13" s="8">
        <v>124.578</v>
      </c>
      <c r="N13" s="8">
        <v>122.251</v>
      </c>
      <c r="O13" s="524">
        <v>114.602</v>
      </c>
    </row>
    <row r="14" spans="1:15" s="9" customFormat="1" ht="11.25">
      <c r="A14" s="7" t="s">
        <v>11</v>
      </c>
      <c r="B14" s="8">
        <v>27.178</v>
      </c>
      <c r="C14" s="8">
        <v>27.356</v>
      </c>
      <c r="D14" s="8">
        <v>26.707</v>
      </c>
      <c r="E14" s="8">
        <v>26.864</v>
      </c>
      <c r="F14" s="8">
        <v>28.94</v>
      </c>
      <c r="G14" s="524">
        <v>41.75</v>
      </c>
      <c r="H14" s="8">
        <v>43.211999999999996</v>
      </c>
      <c r="I14" s="8">
        <v>44.880315</v>
      </c>
      <c r="J14" s="8">
        <v>47.24</v>
      </c>
      <c r="K14" s="8">
        <v>51.253</v>
      </c>
      <c r="L14" s="8">
        <v>54.166000000000004</v>
      </c>
      <c r="M14" s="8">
        <v>56.982</v>
      </c>
      <c r="N14" s="8">
        <v>58.444</v>
      </c>
      <c r="O14" s="524">
        <v>58.699</v>
      </c>
    </row>
    <row r="15" spans="1:15" s="9" customFormat="1" ht="11.25">
      <c r="A15" s="7" t="s">
        <v>12</v>
      </c>
      <c r="B15" s="8" t="s">
        <v>40</v>
      </c>
      <c r="C15" s="8">
        <v>20.634318999999998</v>
      </c>
      <c r="D15" s="8">
        <v>18.772660000000002</v>
      </c>
      <c r="E15" s="8">
        <v>17.463</v>
      </c>
      <c r="F15" s="8">
        <v>20.006798999999997</v>
      </c>
      <c r="G15" s="524">
        <v>20.807366000000002</v>
      </c>
      <c r="H15" s="8">
        <v>25.062528</v>
      </c>
      <c r="I15" s="8">
        <v>27.070594</v>
      </c>
      <c r="J15" s="8">
        <v>27.337000000000003</v>
      </c>
      <c r="K15" s="8">
        <v>28.267</v>
      </c>
      <c r="L15" s="8">
        <v>29.019</v>
      </c>
      <c r="M15" s="8">
        <v>32.105</v>
      </c>
      <c r="N15" s="8">
        <v>31.921</v>
      </c>
      <c r="O15" s="524">
        <v>29.973</v>
      </c>
    </row>
    <row r="16" spans="1:15" s="9" customFormat="1" ht="11.25">
      <c r="A16" s="7" t="s">
        <v>13</v>
      </c>
      <c r="B16" s="8">
        <v>35.101</v>
      </c>
      <c r="C16" s="8">
        <v>32.404</v>
      </c>
      <c r="D16" s="8">
        <v>32.591</v>
      </c>
      <c r="E16" s="8">
        <v>34.324</v>
      </c>
      <c r="F16" s="8">
        <v>35.726</v>
      </c>
      <c r="G16" s="524">
        <v>33.854</v>
      </c>
      <c r="H16" s="8">
        <v>33.89103</v>
      </c>
      <c r="I16" s="8">
        <v>35.683123</v>
      </c>
      <c r="J16" s="8">
        <v>38.13418600000001</v>
      </c>
      <c r="K16" s="8">
        <v>39.527</v>
      </c>
      <c r="L16" s="8">
        <v>42.2</v>
      </c>
      <c r="M16" s="8">
        <v>40.436</v>
      </c>
      <c r="N16" s="8">
        <v>41.743</v>
      </c>
      <c r="O16" s="524">
        <v>41.079</v>
      </c>
    </row>
    <row r="17" spans="1:15" s="9" customFormat="1" ht="11.25">
      <c r="A17" s="7" t="s">
        <v>14</v>
      </c>
      <c r="B17" s="8">
        <v>45.619</v>
      </c>
      <c r="C17" s="8">
        <v>44.18</v>
      </c>
      <c r="D17" s="8">
        <v>43.487</v>
      </c>
      <c r="E17" s="8">
        <v>44.485</v>
      </c>
      <c r="F17" s="8">
        <v>46.064</v>
      </c>
      <c r="G17" s="524">
        <v>50.997715</v>
      </c>
      <c r="H17" s="8">
        <v>52.16970500000001</v>
      </c>
      <c r="I17" s="8">
        <v>54.24096</v>
      </c>
      <c r="J17" s="8">
        <v>52.5</v>
      </c>
      <c r="K17" s="8">
        <v>52.269000000000005</v>
      </c>
      <c r="L17" s="8">
        <v>55.709</v>
      </c>
      <c r="M17" s="8">
        <v>53.705</v>
      </c>
      <c r="N17" s="8">
        <v>55.652</v>
      </c>
      <c r="O17" s="524">
        <v>56.778999999999996</v>
      </c>
    </row>
    <row r="18" spans="1:15" s="9" customFormat="1" ht="11.25">
      <c r="A18" s="7" t="s">
        <v>15</v>
      </c>
      <c r="B18" s="8" t="s">
        <v>40</v>
      </c>
      <c r="C18" s="8">
        <v>154.503819</v>
      </c>
      <c r="D18" s="8">
        <v>151.309176</v>
      </c>
      <c r="E18" s="8">
        <v>158.16261699999998</v>
      </c>
      <c r="F18" s="8">
        <v>168.567097</v>
      </c>
      <c r="G18" s="524">
        <v>174.96753099999998</v>
      </c>
      <c r="H18" s="8">
        <v>181.461912</v>
      </c>
      <c r="I18" s="8">
        <v>186.253317</v>
      </c>
      <c r="J18" s="8">
        <v>189.45353400000002</v>
      </c>
      <c r="K18" s="8">
        <v>184.62</v>
      </c>
      <c r="L18" s="8">
        <v>183.931</v>
      </c>
      <c r="M18" s="8">
        <v>182.854</v>
      </c>
      <c r="N18" s="8">
        <v>182.915</v>
      </c>
      <c r="O18" s="524">
        <v>186.05700000000002</v>
      </c>
    </row>
    <row r="19" spans="1:15" s="12" customFormat="1" ht="16.5" customHeight="1">
      <c r="A19" s="10" t="s">
        <v>16</v>
      </c>
      <c r="B19" s="11" t="s">
        <v>40</v>
      </c>
      <c r="C19" s="11">
        <v>1271.1022590000002</v>
      </c>
      <c r="D19" s="11">
        <v>1273.904827</v>
      </c>
      <c r="E19" s="11">
        <v>1260.730008</v>
      </c>
      <c r="F19" s="11">
        <v>1343.698464</v>
      </c>
      <c r="G19" s="524">
        <v>1439.966691981</v>
      </c>
      <c r="H19" s="11">
        <v>1462.2753379240003</v>
      </c>
      <c r="I19" s="11">
        <v>1518.0445765650002</v>
      </c>
      <c r="J19" s="11">
        <v>1581.797796388</v>
      </c>
      <c r="K19" s="11">
        <v>1625.318658689</v>
      </c>
      <c r="L19" s="11">
        <v>1686.9657766670002</v>
      </c>
      <c r="M19" s="11">
        <v>1704.159</v>
      </c>
      <c r="N19" s="11">
        <v>1729.9210000000005</v>
      </c>
      <c r="O19" s="524">
        <v>1713.0068063659999</v>
      </c>
    </row>
    <row r="20" spans="1:15" s="12" customFormat="1" ht="16.5" customHeight="1">
      <c r="A20" s="10" t="s">
        <v>17</v>
      </c>
      <c r="B20" s="11" t="s">
        <v>40</v>
      </c>
      <c r="C20" s="11">
        <v>1037.50144</v>
      </c>
      <c r="D20" s="11">
        <v>1044.7866510000001</v>
      </c>
      <c r="E20" s="11">
        <v>1020.4473909999999</v>
      </c>
      <c r="F20" s="11">
        <v>1089.3523670000002</v>
      </c>
      <c r="G20" s="524">
        <v>1176.1336379810002</v>
      </c>
      <c r="H20" s="11">
        <v>1189.3330629240002</v>
      </c>
      <c r="I20" s="11">
        <v>1235.6092995650004</v>
      </c>
      <c r="J20" s="11">
        <v>1295.454262388</v>
      </c>
      <c r="K20" s="11">
        <v>1341.5086586889997</v>
      </c>
      <c r="L20" s="11">
        <v>1399.3527766669997</v>
      </c>
      <c r="M20" s="11">
        <v>1443.4440000000002</v>
      </c>
      <c r="N20" s="11">
        <v>1466.9710000000002</v>
      </c>
      <c r="O20" s="524">
        <v>1445.1768063660002</v>
      </c>
    </row>
    <row r="21" spans="1:15" s="12" customFormat="1" ht="16.5" customHeight="1">
      <c r="A21" s="10" t="s">
        <v>18</v>
      </c>
      <c r="B21" s="11" t="s">
        <v>40</v>
      </c>
      <c r="C21" s="11">
        <v>1052.02044</v>
      </c>
      <c r="D21" s="11">
        <v>1057.8056510000001</v>
      </c>
      <c r="E21" s="11">
        <v>1036.318391</v>
      </c>
      <c r="F21" s="11">
        <v>1105.4073670000002</v>
      </c>
      <c r="G21" s="524">
        <v>1189.6636379810002</v>
      </c>
      <c r="H21" s="11">
        <v>1205.580062924</v>
      </c>
      <c r="I21" s="11">
        <v>1254.0672995650002</v>
      </c>
      <c r="J21" s="11">
        <v>1316.370262388</v>
      </c>
      <c r="K21" s="11">
        <v>1363.2556586889998</v>
      </c>
      <c r="L21" s="11">
        <v>1421.2797766669999</v>
      </c>
      <c r="M21" s="11">
        <v>1443.4440000000002</v>
      </c>
      <c r="N21" s="11">
        <v>1466.9710000000002</v>
      </c>
      <c r="O21" s="524">
        <v>1445.1768063660002</v>
      </c>
    </row>
    <row r="22" spans="1:15" s="12" customFormat="1" ht="16.5" customHeight="1">
      <c r="A22" s="10" t="s">
        <v>19</v>
      </c>
      <c r="B22" s="11" t="s">
        <v>40</v>
      </c>
      <c r="C22" s="11">
        <v>1037.50144</v>
      </c>
      <c r="D22" s="11">
        <v>1044.7866510000001</v>
      </c>
      <c r="E22" s="11">
        <v>1020.4473909999999</v>
      </c>
      <c r="F22" s="11">
        <v>1089.3523670000002</v>
      </c>
      <c r="G22" s="524">
        <v>1176.1336379810002</v>
      </c>
      <c r="H22" s="11">
        <v>1189.3330629240002</v>
      </c>
      <c r="I22" s="11">
        <v>1235.6092995650004</v>
      </c>
      <c r="J22" s="11">
        <v>1295.454262388</v>
      </c>
      <c r="K22" s="11">
        <v>1341.5086586889997</v>
      </c>
      <c r="L22" s="11">
        <v>1399.3527766669997</v>
      </c>
      <c r="M22" s="11">
        <v>1421.4640000000002</v>
      </c>
      <c r="N22" s="11">
        <v>1444.9440000000002</v>
      </c>
      <c r="O22" s="524">
        <v>1422.9768063660001</v>
      </c>
    </row>
    <row r="23" spans="1:16" s="9" customFormat="1" ht="11.25">
      <c r="A23" s="7" t="s">
        <v>20</v>
      </c>
      <c r="B23" s="8" t="s">
        <v>40</v>
      </c>
      <c r="C23" s="8" t="s">
        <v>40</v>
      </c>
      <c r="D23" s="8" t="s">
        <v>40</v>
      </c>
      <c r="E23" s="8" t="s">
        <v>40</v>
      </c>
      <c r="F23" s="8" t="s">
        <v>40</v>
      </c>
      <c r="G23" s="524">
        <v>1.08</v>
      </c>
      <c r="H23" s="8">
        <v>1.11</v>
      </c>
      <c r="I23" s="8">
        <v>1.13</v>
      </c>
      <c r="J23" s="8">
        <v>1.17</v>
      </c>
      <c r="K23" s="8">
        <v>1.19</v>
      </c>
      <c r="L23" s="8">
        <v>1.23</v>
      </c>
      <c r="M23" s="8">
        <v>1.27</v>
      </c>
      <c r="N23" s="8">
        <v>1.322</v>
      </c>
      <c r="O23" s="524">
        <v>1.401</v>
      </c>
      <c r="P23" s="13"/>
    </row>
    <row r="24" spans="1:16" s="9" customFormat="1" ht="11.25">
      <c r="A24" s="7" t="s">
        <v>21</v>
      </c>
      <c r="B24" s="8" t="s">
        <v>40</v>
      </c>
      <c r="C24" s="8" t="s">
        <v>40</v>
      </c>
      <c r="D24" s="8" t="s">
        <v>40</v>
      </c>
      <c r="E24" s="8" t="s">
        <v>40</v>
      </c>
      <c r="F24" s="8">
        <v>46.846162365</v>
      </c>
      <c r="G24" s="524">
        <v>54.332861167000004</v>
      </c>
      <c r="H24" s="8">
        <v>52.647523635</v>
      </c>
      <c r="I24" s="8">
        <v>61.74837688000001</v>
      </c>
      <c r="J24" s="8">
        <v>52.720223095</v>
      </c>
      <c r="K24" s="8">
        <v>53.764037136</v>
      </c>
      <c r="L24" s="8">
        <v>54.895254633</v>
      </c>
      <c r="M24" s="8">
        <v>56.026560026</v>
      </c>
      <c r="N24" s="8">
        <v>59.56355145</v>
      </c>
      <c r="O24" s="524">
        <v>62.440092422999996</v>
      </c>
      <c r="P24" s="13"/>
    </row>
    <row r="25" spans="1:15" s="9" customFormat="1" ht="11.25">
      <c r="A25" s="7" t="s">
        <v>22</v>
      </c>
      <c r="B25" s="8" t="s">
        <v>40</v>
      </c>
      <c r="C25" s="8" t="s">
        <v>40</v>
      </c>
      <c r="D25" s="8" t="s">
        <v>40</v>
      </c>
      <c r="E25" s="8">
        <v>5.062</v>
      </c>
      <c r="F25" s="8">
        <v>5.008</v>
      </c>
      <c r="G25" s="524">
        <v>5.394</v>
      </c>
      <c r="H25" s="8">
        <v>6.095</v>
      </c>
      <c r="I25" s="8">
        <v>7.875</v>
      </c>
      <c r="J25" s="8">
        <v>9.87</v>
      </c>
      <c r="K25" s="8">
        <v>11.272</v>
      </c>
      <c r="L25" s="8">
        <v>12.035</v>
      </c>
      <c r="M25" s="8">
        <v>13.234</v>
      </c>
      <c r="N25" s="8">
        <v>14.084</v>
      </c>
      <c r="O25" s="524">
        <v>16.098</v>
      </c>
    </row>
    <row r="26" spans="1:15" s="9" customFormat="1" ht="11.25">
      <c r="A26" s="7" t="s">
        <v>23</v>
      </c>
      <c r="B26" s="8" t="s">
        <v>40</v>
      </c>
      <c r="C26" s="8" t="s">
        <v>40</v>
      </c>
      <c r="D26" s="8" t="s">
        <v>40</v>
      </c>
      <c r="E26" s="8">
        <v>21.121000000000002</v>
      </c>
      <c r="F26" s="8">
        <v>21.637999999999998</v>
      </c>
      <c r="G26" s="524">
        <v>23.669</v>
      </c>
      <c r="H26" s="8">
        <v>23.352999999999998</v>
      </c>
      <c r="I26" s="8">
        <v>24.444</v>
      </c>
      <c r="J26" s="8">
        <v>28.381999999999998</v>
      </c>
      <c r="K26" s="8">
        <v>27.285</v>
      </c>
      <c r="L26" s="8">
        <v>28.1</v>
      </c>
      <c r="M26" s="8">
        <v>27.493000000000002</v>
      </c>
      <c r="N26" s="8">
        <v>28.2672</v>
      </c>
      <c r="O26" s="524">
        <v>27.825</v>
      </c>
    </row>
    <row r="27" spans="1:15" s="9" customFormat="1" ht="11.25">
      <c r="A27" s="7" t="s">
        <v>24</v>
      </c>
      <c r="B27" s="8" t="s">
        <v>40</v>
      </c>
      <c r="C27" s="8">
        <v>21.735</v>
      </c>
      <c r="D27" s="8">
        <v>12.635</v>
      </c>
      <c r="E27" s="8">
        <v>11.106</v>
      </c>
      <c r="F27" s="8">
        <v>10.921999999999999</v>
      </c>
      <c r="G27" s="524">
        <v>11.591</v>
      </c>
      <c r="H27" s="8">
        <v>14.62</v>
      </c>
      <c r="I27" s="8">
        <v>17.322</v>
      </c>
      <c r="J27" s="8">
        <v>17.102999999999998</v>
      </c>
      <c r="K27" s="8">
        <v>16.371000000000002</v>
      </c>
      <c r="L27" s="8">
        <v>18.099</v>
      </c>
      <c r="M27" s="8">
        <v>19.538</v>
      </c>
      <c r="N27" s="8">
        <v>21.186999999999998</v>
      </c>
      <c r="O27" s="524">
        <v>24.762999999999998</v>
      </c>
    </row>
    <row r="28" spans="1:15" s="9" customFormat="1" ht="11.25">
      <c r="A28" s="7" t="s">
        <v>25</v>
      </c>
      <c r="B28" s="8">
        <v>26.758800000000004</v>
      </c>
      <c r="C28" s="8">
        <v>24.8598</v>
      </c>
      <c r="D28" s="8">
        <v>16.374399999999998</v>
      </c>
      <c r="E28" s="8">
        <v>16.855</v>
      </c>
      <c r="F28" s="8">
        <v>12.5982</v>
      </c>
      <c r="G28" s="524">
        <v>12.398</v>
      </c>
      <c r="H28" s="8">
        <v>12.3002</v>
      </c>
      <c r="I28" s="8">
        <v>13.776100000000001</v>
      </c>
      <c r="J28" s="8">
        <v>13.8884</v>
      </c>
      <c r="K28" s="8">
        <v>15.5916</v>
      </c>
      <c r="L28" s="8">
        <v>16.6887</v>
      </c>
      <c r="M28" s="8">
        <v>16.015001</v>
      </c>
      <c r="N28" s="8">
        <v>20.476</v>
      </c>
      <c r="O28" s="524">
        <v>22.919043000000002</v>
      </c>
    </row>
    <row r="29" spans="1:15" s="14" customFormat="1" ht="11.25">
      <c r="A29" s="7" t="s">
        <v>26</v>
      </c>
      <c r="B29" s="8" t="s">
        <v>40</v>
      </c>
      <c r="C29" s="8" t="s">
        <v>40</v>
      </c>
      <c r="D29" s="8" t="s">
        <v>40</v>
      </c>
      <c r="E29" s="8" t="s">
        <v>40</v>
      </c>
      <c r="F29" s="8" t="s">
        <v>40</v>
      </c>
      <c r="G29" s="524">
        <v>3.2</v>
      </c>
      <c r="H29" s="8">
        <v>3.3</v>
      </c>
      <c r="I29" s="8">
        <v>3.4</v>
      </c>
      <c r="J29" s="8">
        <v>3.5</v>
      </c>
      <c r="K29" s="8">
        <v>3.6</v>
      </c>
      <c r="L29" s="8">
        <v>3.7</v>
      </c>
      <c r="M29" s="8">
        <v>3.7</v>
      </c>
      <c r="N29" s="8">
        <v>3.7</v>
      </c>
      <c r="O29" s="524">
        <v>3.7</v>
      </c>
    </row>
    <row r="30" spans="1:15" s="9" customFormat="1" ht="11.25">
      <c r="A30" s="7" t="s">
        <v>27</v>
      </c>
      <c r="B30" s="8">
        <v>122.79199999999999</v>
      </c>
      <c r="C30" s="8">
        <v>105.402</v>
      </c>
      <c r="D30" s="8">
        <v>100.383</v>
      </c>
      <c r="E30" s="8">
        <v>104.59400000000001</v>
      </c>
      <c r="F30" s="8">
        <v>110.85</v>
      </c>
      <c r="G30" s="524">
        <v>120.26100000000001</v>
      </c>
      <c r="H30" s="8">
        <v>124.765</v>
      </c>
      <c r="I30" s="8">
        <v>132.288</v>
      </c>
      <c r="J30" s="8">
        <v>131.533</v>
      </c>
      <c r="K30" s="8">
        <v>126.44399999999999</v>
      </c>
      <c r="L30" s="8">
        <v>127.954</v>
      </c>
      <c r="M30" s="8">
        <v>123.27199999999999</v>
      </c>
      <c r="N30" s="8">
        <v>123.52</v>
      </c>
      <c r="O30" s="524">
        <v>128.562</v>
      </c>
    </row>
    <row r="31" spans="1:15" s="9" customFormat="1" ht="11.25">
      <c r="A31" s="7" t="s">
        <v>28</v>
      </c>
      <c r="B31" s="8">
        <v>9.11</v>
      </c>
      <c r="C31" s="8">
        <v>7.5</v>
      </c>
      <c r="D31" s="8">
        <v>5.37</v>
      </c>
      <c r="E31" s="8">
        <v>4.7620000000000005</v>
      </c>
      <c r="F31" s="8">
        <v>4.849</v>
      </c>
      <c r="G31" s="524">
        <v>6.377</v>
      </c>
      <c r="H31" s="8">
        <v>6.05</v>
      </c>
      <c r="I31" s="8">
        <v>6.752</v>
      </c>
      <c r="J31" s="8">
        <v>6.659</v>
      </c>
      <c r="K31" s="8">
        <v>6.984</v>
      </c>
      <c r="L31" s="8">
        <v>8.157</v>
      </c>
      <c r="M31" s="8">
        <v>8.344</v>
      </c>
      <c r="N31" s="8">
        <v>7.711</v>
      </c>
      <c r="O31" s="524">
        <v>7.983</v>
      </c>
    </row>
    <row r="32" spans="1:15" s="9" customFormat="1" ht="11.25">
      <c r="A32" s="7" t="s">
        <v>29</v>
      </c>
      <c r="B32" s="8" t="s">
        <v>40</v>
      </c>
      <c r="C32" s="8" t="s">
        <v>40</v>
      </c>
      <c r="D32" s="8" t="s">
        <v>40</v>
      </c>
      <c r="E32" s="8">
        <v>21.877</v>
      </c>
      <c r="F32" s="8">
        <v>25.011</v>
      </c>
      <c r="G32" s="524">
        <v>41.678</v>
      </c>
      <c r="H32" s="8">
        <v>29.465</v>
      </c>
      <c r="I32" s="8">
        <v>29.241999999999997</v>
      </c>
      <c r="J32" s="8">
        <v>30.937</v>
      </c>
      <c r="K32" s="8">
        <v>30.038</v>
      </c>
      <c r="L32" s="8">
        <v>26.916999999999998</v>
      </c>
      <c r="M32" s="8">
        <v>25.744</v>
      </c>
      <c r="N32" s="8">
        <v>25.878</v>
      </c>
      <c r="O32" s="524">
        <v>27.384</v>
      </c>
    </row>
    <row r="33" spans="1:15" s="12" customFormat="1" ht="15.75" customHeight="1">
      <c r="A33" s="15" t="s">
        <v>30</v>
      </c>
      <c r="B33" s="11" t="s">
        <v>40</v>
      </c>
      <c r="C33" s="11" t="s">
        <v>40</v>
      </c>
      <c r="D33" s="11" t="s">
        <v>40</v>
      </c>
      <c r="E33" s="11" t="s">
        <v>40</v>
      </c>
      <c r="F33" s="11" t="s">
        <v>40</v>
      </c>
      <c r="G33" s="11">
        <v>279.980861167</v>
      </c>
      <c r="H33" s="11">
        <v>273.705723635</v>
      </c>
      <c r="I33" s="11">
        <v>297.97747688</v>
      </c>
      <c r="J33" s="11">
        <v>295.762623095</v>
      </c>
      <c r="K33" s="11">
        <v>292.53963713599995</v>
      </c>
      <c r="L33" s="11">
        <v>297.7759546330001</v>
      </c>
      <c r="M33" s="11">
        <v>294.63656102600004</v>
      </c>
      <c r="N33" s="11">
        <v>305.70875145</v>
      </c>
      <c r="O33" s="11">
        <v>323.075135423</v>
      </c>
    </row>
    <row r="34" spans="1:15" s="12" customFormat="1" ht="15.75" customHeight="1">
      <c r="A34" s="15" t="s">
        <v>31</v>
      </c>
      <c r="B34" s="11" t="s">
        <v>40</v>
      </c>
      <c r="C34" s="11" t="s">
        <v>40</v>
      </c>
      <c r="D34" s="11" t="s">
        <v>40</v>
      </c>
      <c r="E34" s="11" t="s">
        <v>40</v>
      </c>
      <c r="F34" s="11" t="s">
        <v>40</v>
      </c>
      <c r="G34" s="11">
        <v>1719.947553148</v>
      </c>
      <c r="H34" s="11">
        <v>1735.9810615590002</v>
      </c>
      <c r="I34" s="11">
        <v>1816.0220534450002</v>
      </c>
      <c r="J34" s="11">
        <v>1877.560419483</v>
      </c>
      <c r="K34" s="11">
        <v>1917.8582958249997</v>
      </c>
      <c r="L34" s="11">
        <v>1984.7417313000003</v>
      </c>
      <c r="M34" s="11">
        <v>1998.795561026</v>
      </c>
      <c r="N34" s="11">
        <v>2035.6297514500004</v>
      </c>
      <c r="O34" s="11">
        <v>2036.081941789</v>
      </c>
    </row>
    <row r="35" spans="1:16" s="9" customFormat="1" ht="14.25" customHeight="1">
      <c r="A35" s="7" t="s">
        <v>32</v>
      </c>
      <c r="B35" s="8" t="s">
        <v>40</v>
      </c>
      <c r="C35" s="8" t="s">
        <v>40</v>
      </c>
      <c r="D35" s="8" t="s">
        <v>40</v>
      </c>
      <c r="E35" s="8" t="s">
        <v>40</v>
      </c>
      <c r="F35" s="8" t="s">
        <v>40</v>
      </c>
      <c r="G35" s="8">
        <v>0.466</v>
      </c>
      <c r="H35" s="8">
        <v>0.482</v>
      </c>
      <c r="I35" s="8">
        <v>0.506</v>
      </c>
      <c r="J35" s="8">
        <v>0.523</v>
      </c>
      <c r="K35" s="8">
        <v>0.562</v>
      </c>
      <c r="L35" s="8">
        <v>0.591</v>
      </c>
      <c r="M35" s="8">
        <v>0.608</v>
      </c>
      <c r="N35" s="8">
        <v>0.617</v>
      </c>
      <c r="O35" s="8">
        <v>0.646</v>
      </c>
      <c r="P35" s="13"/>
    </row>
    <row r="36" spans="1:16" s="9" customFormat="1" ht="11.25">
      <c r="A36" s="7" t="s">
        <v>33</v>
      </c>
      <c r="B36" s="8" t="s">
        <v>40</v>
      </c>
      <c r="C36" s="8" t="s">
        <v>40</v>
      </c>
      <c r="D36" s="8" t="s">
        <v>40</v>
      </c>
      <c r="E36" s="8" t="s">
        <v>40</v>
      </c>
      <c r="F36" s="8" t="s">
        <v>40</v>
      </c>
      <c r="G36" s="8">
        <v>12.369</v>
      </c>
      <c r="H36" s="8">
        <v>15.267</v>
      </c>
      <c r="I36" s="8">
        <v>17.064</v>
      </c>
      <c r="J36" s="8">
        <v>17.655</v>
      </c>
      <c r="K36" s="8">
        <v>17.816</v>
      </c>
      <c r="L36" s="8">
        <v>18.131999999999998</v>
      </c>
      <c r="M36" s="8">
        <v>18.079</v>
      </c>
      <c r="N36" s="8">
        <v>18.126</v>
      </c>
      <c r="O36" s="8">
        <v>19.27</v>
      </c>
      <c r="P36" s="13"/>
    </row>
    <row r="37" spans="1:16" s="9" customFormat="1" ht="11.25">
      <c r="A37" s="7" t="s">
        <v>34</v>
      </c>
      <c r="B37" s="8">
        <v>67.742</v>
      </c>
      <c r="C37" s="8">
        <v>39.709</v>
      </c>
      <c r="D37" s="8">
        <v>35.095</v>
      </c>
      <c r="E37" s="8">
        <v>40.091</v>
      </c>
      <c r="F37" s="8">
        <v>40.705</v>
      </c>
      <c r="G37" s="8">
        <v>40.165</v>
      </c>
      <c r="H37" s="8">
        <v>35.359</v>
      </c>
      <c r="I37" s="8">
        <v>34.549</v>
      </c>
      <c r="J37" s="8">
        <v>29.229</v>
      </c>
      <c r="K37" s="8">
        <v>24.648000000000003</v>
      </c>
      <c r="L37" s="8">
        <v>12.255</v>
      </c>
      <c r="M37" s="8">
        <v>13.370700000000001</v>
      </c>
      <c r="N37" s="8">
        <v>13.992600000000001</v>
      </c>
      <c r="O37" s="8">
        <v>15.3843</v>
      </c>
      <c r="P37" s="13"/>
    </row>
    <row r="38" spans="1:15" s="9" customFormat="1" ht="11.25">
      <c r="A38" s="7" t="s">
        <v>35</v>
      </c>
      <c r="B38" s="8">
        <v>79.89</v>
      </c>
      <c r="C38" s="8">
        <v>55.33</v>
      </c>
      <c r="D38" s="8">
        <v>41.977000000000004</v>
      </c>
      <c r="E38" s="8">
        <v>38.992</v>
      </c>
      <c r="F38" s="8">
        <v>41.653</v>
      </c>
      <c r="G38" s="8">
        <v>47.075</v>
      </c>
      <c r="H38" s="8">
        <v>47.835</v>
      </c>
      <c r="I38" s="8">
        <v>48.187000000000005</v>
      </c>
      <c r="J38" s="8">
        <v>36.607</v>
      </c>
      <c r="K38" s="8">
        <v>30.936999999999998</v>
      </c>
      <c r="L38" s="8">
        <v>34.284</v>
      </c>
      <c r="M38" s="8">
        <v>38.167</v>
      </c>
      <c r="N38" s="8">
        <v>44.190999999999995</v>
      </c>
      <c r="O38" s="8">
        <v>49.024</v>
      </c>
    </row>
    <row r="39" spans="1:15" s="9" customFormat="1" ht="11.25">
      <c r="A39" s="7" t="s">
        <v>36</v>
      </c>
      <c r="B39" s="8" t="s">
        <v>40</v>
      </c>
      <c r="C39" s="8" t="s">
        <v>40</v>
      </c>
      <c r="D39" s="8" t="s">
        <v>40</v>
      </c>
      <c r="E39" s="8">
        <v>106.239</v>
      </c>
      <c r="F39" s="8">
        <v>103.223</v>
      </c>
      <c r="G39" s="8">
        <v>121.021</v>
      </c>
      <c r="H39" s="8">
        <v>144.685</v>
      </c>
      <c r="I39" s="8">
        <v>149.395</v>
      </c>
      <c r="J39" s="8">
        <v>160.579</v>
      </c>
      <c r="K39" s="8">
        <v>159.20399999999998</v>
      </c>
      <c r="L39" s="8">
        <v>171.309</v>
      </c>
      <c r="M39" s="8">
        <v>158.904</v>
      </c>
      <c r="N39" s="8">
        <v>158.088</v>
      </c>
      <c r="O39" s="8">
        <v>160.776</v>
      </c>
    </row>
    <row r="40" spans="1:15" s="9" customFormat="1" ht="11.25">
      <c r="A40" s="7" t="s">
        <v>37</v>
      </c>
      <c r="B40" s="8" t="s">
        <v>40</v>
      </c>
      <c r="C40" s="8" t="s">
        <v>40</v>
      </c>
      <c r="D40" s="8" t="s">
        <v>40</v>
      </c>
      <c r="E40" s="8" t="s">
        <v>40</v>
      </c>
      <c r="F40" s="8" t="s">
        <v>40</v>
      </c>
      <c r="G40" s="8" t="s">
        <v>40</v>
      </c>
      <c r="H40" s="8" t="s">
        <v>40</v>
      </c>
      <c r="I40" s="8" t="s">
        <v>40</v>
      </c>
      <c r="J40" s="8" t="s">
        <v>40</v>
      </c>
      <c r="K40" s="8" t="s">
        <v>40</v>
      </c>
      <c r="L40" s="8" t="s">
        <v>40</v>
      </c>
      <c r="M40" s="8">
        <v>8.9345</v>
      </c>
      <c r="N40" s="8">
        <v>9.6952</v>
      </c>
      <c r="O40" s="8">
        <v>10.8281</v>
      </c>
    </row>
    <row r="41" spans="1:16" s="9" customFormat="1" ht="11.25">
      <c r="A41" s="7" t="s">
        <v>38</v>
      </c>
      <c r="B41" s="8">
        <v>3098.4867498268</v>
      </c>
      <c r="C41" s="8">
        <v>3127.5127451532003</v>
      </c>
      <c r="D41" s="8">
        <v>3263.3356922796</v>
      </c>
      <c r="E41" s="8">
        <v>3373.4713080492</v>
      </c>
      <c r="F41" s="8">
        <v>3598.431984993786</v>
      </c>
      <c r="G41" s="8">
        <v>3785.3000638120006</v>
      </c>
      <c r="H41" s="8">
        <v>3917.252333172</v>
      </c>
      <c r="I41" s="8">
        <v>3943.5522687800003</v>
      </c>
      <c r="J41" s="8">
        <v>4030.036630144</v>
      </c>
      <c r="K41" s="8">
        <v>4167.09553356</v>
      </c>
      <c r="L41" s="8">
        <v>4234.49913887</v>
      </c>
      <c r="M41" s="8">
        <v>4222.5115907808</v>
      </c>
      <c r="N41" s="8" t="s">
        <v>40</v>
      </c>
      <c r="O41" s="8" t="s">
        <v>40</v>
      </c>
      <c r="P41" s="13"/>
    </row>
    <row r="42" spans="1:16" s="9" customFormat="1" ht="11.25">
      <c r="A42" s="7" t="s">
        <v>39</v>
      </c>
      <c r="B42" s="8">
        <v>301.196</v>
      </c>
      <c r="C42" s="8">
        <v>301.444</v>
      </c>
      <c r="D42" s="8" t="s">
        <v>40</v>
      </c>
      <c r="E42" s="8" t="s">
        <v>40</v>
      </c>
      <c r="F42" s="8" t="s">
        <v>40</v>
      </c>
      <c r="G42" s="8">
        <v>319.749</v>
      </c>
      <c r="H42" s="8">
        <v>330.478</v>
      </c>
      <c r="I42" s="8">
        <v>330.881</v>
      </c>
      <c r="J42" s="8">
        <v>323.59</v>
      </c>
      <c r="K42" s="8">
        <v>329.69</v>
      </c>
      <c r="L42" s="8">
        <v>335.254</v>
      </c>
      <c r="M42" s="8">
        <v>335.265</v>
      </c>
      <c r="N42" s="8">
        <v>334.159</v>
      </c>
      <c r="O42" s="8" t="s">
        <v>40</v>
      </c>
      <c r="P42" s="13"/>
    </row>
    <row r="43" spans="2:18" ht="12.75">
      <c r="B43" s="16"/>
      <c r="C43" s="16"/>
      <c r="D43" s="16"/>
      <c r="E43" s="16"/>
      <c r="F43" s="16"/>
      <c r="G43" s="16"/>
      <c r="H43" s="16"/>
      <c r="I43" s="16"/>
      <c r="J43" s="16"/>
      <c r="K43" s="16"/>
      <c r="L43" s="16"/>
      <c r="M43" s="16"/>
      <c r="N43" s="16"/>
      <c r="O43" s="16"/>
      <c r="P43" s="16"/>
      <c r="Q43" s="17"/>
      <c r="R43" s="17"/>
    </row>
    <row r="44" spans="2:18" ht="12.75">
      <c r="B44" s="16"/>
      <c r="C44" s="16"/>
      <c r="D44" s="16"/>
      <c r="E44" s="16"/>
      <c r="F44" s="16"/>
      <c r="G44" s="16"/>
      <c r="H44" s="16"/>
      <c r="I44" s="16"/>
      <c r="J44" s="16"/>
      <c r="K44" s="16"/>
      <c r="L44" s="16"/>
      <c r="M44" s="16"/>
      <c r="N44" s="17"/>
      <c r="O44" s="17"/>
      <c r="P44" s="17"/>
      <c r="Q44" s="17"/>
      <c r="R44" s="17"/>
    </row>
    <row r="45" spans="1:18" ht="12.75">
      <c r="A45" s="44"/>
      <c r="B45" s="45">
        <f>B3</f>
        <v>1990</v>
      </c>
      <c r="C45" s="45">
        <f aca="true" t="shared" si="0" ref="C45:O45">C3</f>
        <v>1991</v>
      </c>
      <c r="D45" s="45">
        <f t="shared" si="0"/>
        <v>1992</v>
      </c>
      <c r="E45" s="45">
        <f t="shared" si="0"/>
        <v>1993</v>
      </c>
      <c r="F45" s="45">
        <f t="shared" si="0"/>
        <v>1994</v>
      </c>
      <c r="G45" s="45">
        <f t="shared" si="0"/>
        <v>1995</v>
      </c>
      <c r="H45" s="45">
        <f t="shared" si="0"/>
        <v>1996</v>
      </c>
      <c r="I45" s="45">
        <f t="shared" si="0"/>
        <v>1997</v>
      </c>
      <c r="J45" s="45">
        <f t="shared" si="0"/>
        <v>1998</v>
      </c>
      <c r="K45" s="45">
        <f t="shared" si="0"/>
        <v>1999</v>
      </c>
      <c r="L45" s="45">
        <f t="shared" si="0"/>
        <v>2000</v>
      </c>
      <c r="M45" s="45">
        <f t="shared" si="0"/>
        <v>2001</v>
      </c>
      <c r="N45" s="45">
        <f t="shared" si="0"/>
        <v>2002</v>
      </c>
      <c r="O45" s="45">
        <f t="shared" si="0"/>
        <v>2003</v>
      </c>
      <c r="P45" s="17"/>
      <c r="Q45" s="17"/>
      <c r="R45" s="17"/>
    </row>
    <row r="46" spans="1:18" ht="12.75">
      <c r="A46" s="44" t="s">
        <v>91</v>
      </c>
      <c r="B46" s="48" t="str">
        <f>B34</f>
        <v>:</v>
      </c>
      <c r="C46" s="48" t="str">
        <f aca="true" t="shared" si="1" ref="C46:O46">C34</f>
        <v>:</v>
      </c>
      <c r="D46" s="48" t="str">
        <f t="shared" si="1"/>
        <v>:</v>
      </c>
      <c r="E46" s="48" t="str">
        <f t="shared" si="1"/>
        <v>:</v>
      </c>
      <c r="F46" s="48" t="str">
        <f t="shared" si="1"/>
        <v>:</v>
      </c>
      <c r="G46" s="48">
        <f t="shared" si="1"/>
        <v>1719.947553148</v>
      </c>
      <c r="H46" s="48">
        <f t="shared" si="1"/>
        <v>1735.9810615590002</v>
      </c>
      <c r="I46" s="48">
        <f t="shared" si="1"/>
        <v>1816.0220534450002</v>
      </c>
      <c r="J46" s="48">
        <f t="shared" si="1"/>
        <v>1877.560419483</v>
      </c>
      <c r="K46" s="48">
        <f t="shared" si="1"/>
        <v>1917.8582958249997</v>
      </c>
      <c r="L46" s="48">
        <f t="shared" si="1"/>
        <v>1984.7417313000003</v>
      </c>
      <c r="M46" s="48">
        <f t="shared" si="1"/>
        <v>1998.795561026</v>
      </c>
      <c r="N46" s="48">
        <f t="shared" si="1"/>
        <v>2035.6297514500004</v>
      </c>
      <c r="O46" s="48">
        <f t="shared" si="1"/>
        <v>2036.081941789</v>
      </c>
      <c r="P46" s="17"/>
      <c r="Q46" s="17"/>
      <c r="R46" s="17"/>
    </row>
    <row r="47" spans="1:18" ht="12.75">
      <c r="A47" s="44" t="s">
        <v>101</v>
      </c>
      <c r="B47" s="46"/>
      <c r="C47" s="45"/>
      <c r="D47" s="45"/>
      <c r="E47" s="45"/>
      <c r="F47" s="45"/>
      <c r="G47" s="45">
        <f>G46/$G$46*100</f>
        <v>100</v>
      </c>
      <c r="H47" s="45">
        <f aca="true" t="shared" si="2" ref="H47:O47">H46/$G$46*100</f>
        <v>100.93220914682277</v>
      </c>
      <c r="I47" s="45">
        <f t="shared" si="2"/>
        <v>105.58589708861507</v>
      </c>
      <c r="J47" s="45">
        <f t="shared" si="2"/>
        <v>109.16381816681113</v>
      </c>
      <c r="K47" s="45">
        <f t="shared" si="2"/>
        <v>111.5067893968491</v>
      </c>
      <c r="L47" s="45">
        <f t="shared" si="2"/>
        <v>115.39547980212248</v>
      </c>
      <c r="M47" s="45">
        <f t="shared" si="2"/>
        <v>116.21258784127619</v>
      </c>
      <c r="N47" s="45">
        <f t="shared" si="2"/>
        <v>118.35417584240932</v>
      </c>
      <c r="O47" s="45">
        <f t="shared" si="2"/>
        <v>118.38046678007031</v>
      </c>
      <c r="P47" s="17"/>
      <c r="Q47" s="17"/>
      <c r="R47" s="17"/>
    </row>
    <row r="48" spans="2:18" ht="12.75">
      <c r="B48" s="16"/>
      <c r="C48" s="16"/>
      <c r="D48" s="16"/>
      <c r="E48" s="16"/>
      <c r="F48" s="16"/>
      <c r="G48" s="16"/>
      <c r="H48" s="16"/>
      <c r="I48" s="16"/>
      <c r="J48" s="16"/>
      <c r="K48" s="16"/>
      <c r="L48" s="16"/>
      <c r="M48" s="16"/>
      <c r="N48" s="17"/>
      <c r="O48" s="17"/>
      <c r="P48" s="17"/>
      <c r="Q48" s="17"/>
      <c r="R48" s="17"/>
    </row>
    <row r="49" spans="2:18" ht="12.75">
      <c r="B49" s="16"/>
      <c r="C49" s="16"/>
      <c r="D49" s="16"/>
      <c r="E49" s="16"/>
      <c r="F49" s="16"/>
      <c r="G49" s="16"/>
      <c r="H49" s="16"/>
      <c r="I49" s="16"/>
      <c r="J49" s="16"/>
      <c r="K49" s="16"/>
      <c r="L49" s="16"/>
      <c r="M49" s="16"/>
      <c r="N49" s="17"/>
      <c r="O49" s="17"/>
      <c r="P49" s="17"/>
      <c r="Q49" s="17"/>
      <c r="R49" s="17"/>
    </row>
    <row r="50" spans="1:18" ht="12.75">
      <c r="A50" s="51" t="s">
        <v>102</v>
      </c>
      <c r="B50" s="16"/>
      <c r="C50" s="16"/>
      <c r="D50" s="16"/>
      <c r="E50" s="16"/>
      <c r="F50" s="16"/>
      <c r="G50" s="52">
        <f>G46/gdp!G57</f>
        <v>0.00025188072081732283</v>
      </c>
      <c r="H50" s="52">
        <f>H46/gdp!H57</f>
        <v>0.00024987503399604197</v>
      </c>
      <c r="I50" s="52">
        <f>I46/gdp!I57</f>
        <v>0.00025485727056721267</v>
      </c>
      <c r="J50" s="52">
        <f>J46/gdp!J57</f>
        <v>0.0002559716320688228</v>
      </c>
      <c r="K50" s="52">
        <f>K46/gdp!K57</f>
        <v>0.0002540854636577616</v>
      </c>
      <c r="L50" s="52">
        <f>L46/gdp!L57</f>
        <v>0.00025384587942376015</v>
      </c>
      <c r="M50" s="52">
        <f>M46/gdp!M57</f>
        <v>0.0002513632172634146</v>
      </c>
      <c r="N50" s="52">
        <f>N46/gdp!N57</f>
        <v>0.0002532866752463848</v>
      </c>
      <c r="O50" s="52">
        <f>O46/gdp!O57</f>
        <v>0.00025112056398779784</v>
      </c>
      <c r="P50" s="17"/>
      <c r="Q50" s="17"/>
      <c r="R50" s="17"/>
    </row>
    <row r="51" spans="1:18" ht="12.75">
      <c r="A51" s="44" t="s">
        <v>101</v>
      </c>
      <c r="B51" s="16"/>
      <c r="C51" s="16"/>
      <c r="D51" s="16"/>
      <c r="E51" s="16"/>
      <c r="F51" s="16"/>
      <c r="G51" s="53">
        <f>G50/$G$50*100</f>
        <v>100</v>
      </c>
      <c r="H51" s="53">
        <f aca="true" t="shared" si="3" ref="H51:O51">H50/$G$50*100</f>
        <v>99.20371562588329</v>
      </c>
      <c r="I51" s="53">
        <f t="shared" si="3"/>
        <v>101.18172988398291</v>
      </c>
      <c r="J51" s="53">
        <f t="shared" si="3"/>
        <v>101.62414623803897</v>
      </c>
      <c r="K51" s="53">
        <f t="shared" si="3"/>
        <v>100.87531226418784</v>
      </c>
      <c r="L51" s="53">
        <f t="shared" si="3"/>
        <v>100.7801941331836</v>
      </c>
      <c r="M51" s="53">
        <f t="shared" si="3"/>
        <v>99.79454419844879</v>
      </c>
      <c r="N51" s="53">
        <f t="shared" si="3"/>
        <v>100.55818262886488</v>
      </c>
      <c r="O51" s="53">
        <f t="shared" si="3"/>
        <v>99.69820761705843</v>
      </c>
      <c r="P51" s="17"/>
      <c r="Q51" s="17"/>
      <c r="R51" s="17"/>
    </row>
    <row r="52" spans="1:18" ht="12.75">
      <c r="A52" s="44" t="s">
        <v>161</v>
      </c>
      <c r="B52" s="16"/>
      <c r="C52" s="16"/>
      <c r="D52" s="16"/>
      <c r="E52" s="16"/>
      <c r="F52" s="16"/>
      <c r="G52" s="53">
        <v>100</v>
      </c>
      <c r="H52" s="53">
        <f>((H46/gdp!H57)/(G46/gdp!G57))*100</f>
        <v>99.20371562588329</v>
      </c>
      <c r="I52" s="53">
        <f>((I46/gdp!I57)/(H46/gdp!H57))*100</f>
        <v>101.9938913029821</v>
      </c>
      <c r="J52" s="53">
        <f>((J46/gdp!J57)/(I46/gdp!I57))*100</f>
        <v>100.43724924901298</v>
      </c>
      <c r="K52" s="53">
        <f>((K46/gdp!K57)/(J46/gdp!J57))*100</f>
        <v>99.2631338106427</v>
      </c>
      <c r="L52" s="53">
        <f>((L46/gdp!L57)/(K46/gdp!K57))*100</f>
        <v>99.90570722521768</v>
      </c>
      <c r="M52" s="53">
        <f>((M46/gdp!M57)/(L46/gdp!L57))*100</f>
        <v>99.0219805159015</v>
      </c>
      <c r="N52" s="53">
        <f>((N46/gdp!N57)/(M46/gdp!M57))*100</f>
        <v>100.76521059998788</v>
      </c>
      <c r="O52" s="53">
        <f>((O46/gdp!O57)/(N46/gdp!N57))*100</f>
        <v>99.1447985739953</v>
      </c>
      <c r="P52" s="17"/>
      <c r="Q52" s="17"/>
      <c r="R52" s="17"/>
    </row>
    <row r="53" spans="2:18" ht="12.75">
      <c r="B53" s="16"/>
      <c r="C53" s="16"/>
      <c r="D53" s="16"/>
      <c r="E53" s="16"/>
      <c r="F53" s="16" t="s">
        <v>162</v>
      </c>
      <c r="G53" s="53">
        <v>100</v>
      </c>
      <c r="H53" s="31">
        <f>H51/G51*100</f>
        <v>99.20371562588329</v>
      </c>
      <c r="I53" s="31">
        <f aca="true" t="shared" si="4" ref="I53:O53">I51/H51*100</f>
        <v>101.99389130298214</v>
      </c>
      <c r="J53" s="31">
        <f t="shared" si="4"/>
        <v>100.43724924901298</v>
      </c>
      <c r="K53" s="31">
        <f t="shared" si="4"/>
        <v>99.26313381064269</v>
      </c>
      <c r="L53" s="31">
        <f t="shared" si="4"/>
        <v>99.90570722521767</v>
      </c>
      <c r="M53" s="31">
        <f t="shared" si="4"/>
        <v>99.02198051590152</v>
      </c>
      <c r="N53" s="31">
        <f t="shared" si="4"/>
        <v>100.76521059998787</v>
      </c>
      <c r="O53" s="31">
        <f t="shared" si="4"/>
        <v>99.1447985739953</v>
      </c>
      <c r="P53" s="17"/>
      <c r="Q53" s="17"/>
      <c r="R53" s="17"/>
    </row>
    <row r="54" spans="2:18" ht="12.75">
      <c r="B54" s="16"/>
      <c r="C54" s="16"/>
      <c r="D54" s="16"/>
      <c r="E54" s="16"/>
      <c r="F54" s="16"/>
      <c r="G54" s="16"/>
      <c r="H54" s="16"/>
      <c r="I54" s="16"/>
      <c r="J54" s="16"/>
      <c r="K54" s="16"/>
      <c r="L54" s="16"/>
      <c r="M54" s="16"/>
      <c r="N54" s="17"/>
      <c r="O54" s="17"/>
      <c r="P54" s="17"/>
      <c r="Q54" s="17"/>
      <c r="R54" s="17"/>
    </row>
    <row r="55" spans="2:18" ht="12.75">
      <c r="B55" s="16"/>
      <c r="C55" s="16"/>
      <c r="D55" s="16"/>
      <c r="E55" s="16"/>
      <c r="F55" s="16"/>
      <c r="G55" s="16"/>
      <c r="H55" s="16"/>
      <c r="I55" s="16"/>
      <c r="J55" s="16"/>
      <c r="K55" s="16"/>
      <c r="L55" s="16"/>
      <c r="M55" s="16"/>
      <c r="N55" s="17"/>
      <c r="O55" s="17"/>
      <c r="P55" s="17"/>
      <c r="Q55" s="17"/>
      <c r="R55" s="17"/>
    </row>
    <row r="56" spans="2:18" ht="12.75">
      <c r="B56" s="16"/>
      <c r="C56" s="16"/>
      <c r="D56" s="16"/>
      <c r="E56" s="16"/>
      <c r="F56" s="16"/>
      <c r="G56" s="16"/>
      <c r="H56" s="16"/>
      <c r="I56" s="16"/>
      <c r="J56" s="16"/>
      <c r="K56" s="16"/>
      <c r="L56" s="16"/>
      <c r="M56" s="16"/>
      <c r="N56" s="17"/>
      <c r="O56" s="17"/>
      <c r="P56" s="17"/>
      <c r="Q56" s="17"/>
      <c r="R56" s="17"/>
    </row>
    <row r="57" spans="2:18" ht="12.75">
      <c r="B57" s="16"/>
      <c r="C57" s="16"/>
      <c r="D57" s="16"/>
      <c r="E57" s="16"/>
      <c r="F57" s="16"/>
      <c r="G57" s="16"/>
      <c r="H57" s="16"/>
      <c r="I57" s="16"/>
      <c r="J57" s="16"/>
      <c r="K57" s="16"/>
      <c r="L57" s="16"/>
      <c r="M57" s="16"/>
      <c r="N57" s="17"/>
      <c r="O57" s="17"/>
      <c r="P57" s="17"/>
      <c r="Q57" s="17"/>
      <c r="R57" s="17"/>
    </row>
    <row r="58" spans="2:18" ht="12.75">
      <c r="B58" s="16"/>
      <c r="C58" s="16"/>
      <c r="D58" s="16"/>
      <c r="E58" s="16"/>
      <c r="F58" s="16"/>
      <c r="G58" s="16"/>
      <c r="H58" s="16"/>
      <c r="I58" s="16"/>
      <c r="J58" s="16"/>
      <c r="K58" s="16"/>
      <c r="L58" s="16"/>
      <c r="M58" s="16"/>
      <c r="N58" s="17"/>
      <c r="O58" s="17"/>
      <c r="P58" s="17"/>
      <c r="Q58" s="17"/>
      <c r="R58" s="17"/>
    </row>
    <row r="59" spans="2:18" ht="12.75">
      <c r="B59" s="16"/>
      <c r="C59" s="16"/>
      <c r="D59" s="16"/>
      <c r="E59" s="16"/>
      <c r="F59" s="16"/>
      <c r="G59" s="16"/>
      <c r="H59" s="16"/>
      <c r="I59" s="16"/>
      <c r="J59" s="16"/>
      <c r="K59" s="16"/>
      <c r="L59" s="16"/>
      <c r="M59" s="16"/>
      <c r="N59" s="17"/>
      <c r="O59" s="17"/>
      <c r="P59" s="17"/>
      <c r="Q59" s="17"/>
      <c r="R59" s="17"/>
    </row>
    <row r="60" spans="2:13" ht="12.75">
      <c r="B60" s="18"/>
      <c r="C60" s="18"/>
      <c r="D60" s="18"/>
      <c r="E60" s="18"/>
      <c r="F60" s="18"/>
      <c r="G60" s="18"/>
      <c r="H60" s="18"/>
      <c r="I60" s="18"/>
      <c r="J60" s="18"/>
      <c r="K60" s="18"/>
      <c r="L60" s="18"/>
      <c r="M60" s="18"/>
    </row>
    <row r="61" spans="2:13" ht="12.75">
      <c r="B61" s="18"/>
      <c r="C61" s="18"/>
      <c r="D61" s="18"/>
      <c r="E61" s="18"/>
      <c r="F61" s="18"/>
      <c r="G61" s="18"/>
      <c r="H61" s="18"/>
      <c r="I61" s="18"/>
      <c r="J61" s="18"/>
      <c r="K61" s="18"/>
      <c r="L61" s="18"/>
      <c r="M61" s="18"/>
    </row>
    <row r="62" spans="2:13" ht="12.75">
      <c r="B62" s="18"/>
      <c r="C62" s="18"/>
      <c r="D62" s="18"/>
      <c r="E62" s="18"/>
      <c r="F62" s="18"/>
      <c r="G62" s="18"/>
      <c r="H62" s="18"/>
      <c r="I62" s="18"/>
      <c r="J62" s="18"/>
      <c r="K62" s="18"/>
      <c r="L62" s="18"/>
      <c r="M62" s="18"/>
    </row>
    <row r="63" spans="2:13" ht="12.75">
      <c r="B63" s="18"/>
      <c r="C63" s="18"/>
      <c r="D63" s="18"/>
      <c r="E63" s="18"/>
      <c r="F63" s="18"/>
      <c r="G63" s="18"/>
      <c r="H63" s="18"/>
      <c r="I63" s="18"/>
      <c r="J63" s="18"/>
      <c r="K63" s="18"/>
      <c r="L63" s="18"/>
      <c r="M63" s="18"/>
    </row>
    <row r="64" spans="2:13" ht="12.75">
      <c r="B64" s="18"/>
      <c r="C64" s="18"/>
      <c r="D64" s="18"/>
      <c r="E64" s="18"/>
      <c r="F64" s="18"/>
      <c r="G64" s="18"/>
      <c r="H64" s="18"/>
      <c r="I64" s="18"/>
      <c r="J64" s="18"/>
      <c r="K64" s="18"/>
      <c r="L64" s="18"/>
      <c r="M64" s="18"/>
    </row>
    <row r="65" spans="2:13" ht="12.75">
      <c r="B65" s="18"/>
      <c r="C65" s="18"/>
      <c r="D65" s="18"/>
      <c r="E65" s="18"/>
      <c r="F65" s="18"/>
      <c r="G65" s="18"/>
      <c r="H65" s="18"/>
      <c r="I65" s="18"/>
      <c r="J65" s="18"/>
      <c r="K65" s="18"/>
      <c r="L65" s="18"/>
      <c r="M65" s="18"/>
    </row>
    <row r="66" spans="2:13" ht="12.75">
      <c r="B66" s="18"/>
      <c r="C66" s="18"/>
      <c r="D66" s="18"/>
      <c r="E66" s="18"/>
      <c r="F66" s="18"/>
      <c r="G66" s="18"/>
      <c r="H66" s="18"/>
      <c r="I66" s="18"/>
      <c r="J66" s="18"/>
      <c r="K66" s="18"/>
      <c r="L66" s="18"/>
      <c r="M66" s="18"/>
    </row>
    <row r="67" spans="2:13" ht="12.75">
      <c r="B67" s="18"/>
      <c r="C67" s="18"/>
      <c r="D67" s="18"/>
      <c r="E67" s="18"/>
      <c r="F67" s="18"/>
      <c r="G67" s="18"/>
      <c r="H67" s="18"/>
      <c r="I67" s="18"/>
      <c r="J67" s="18"/>
      <c r="K67" s="18"/>
      <c r="L67" s="18"/>
      <c r="M67" s="18"/>
    </row>
    <row r="68" spans="2:13" ht="12.75">
      <c r="B68" s="18"/>
      <c r="C68" s="18"/>
      <c r="D68" s="18"/>
      <c r="E68" s="18"/>
      <c r="F68" s="18"/>
      <c r="G68" s="18"/>
      <c r="H68" s="18"/>
      <c r="I68" s="18"/>
      <c r="J68" s="18"/>
      <c r="K68" s="18"/>
      <c r="L68" s="18"/>
      <c r="M68" s="18"/>
    </row>
    <row r="69" spans="2:13" ht="12.75">
      <c r="B69" s="18"/>
      <c r="C69" s="18"/>
      <c r="D69" s="18"/>
      <c r="E69" s="18"/>
      <c r="F69" s="18"/>
      <c r="G69" s="18"/>
      <c r="H69" s="18"/>
      <c r="I69" s="18"/>
      <c r="J69" s="18"/>
      <c r="K69" s="18"/>
      <c r="L69" s="18"/>
      <c r="M69" s="18"/>
    </row>
    <row r="70" spans="2:13" ht="12.75">
      <c r="B70" s="18"/>
      <c r="C70" s="18"/>
      <c r="D70" s="18"/>
      <c r="E70" s="18"/>
      <c r="F70" s="18"/>
      <c r="G70" s="18"/>
      <c r="H70" s="18"/>
      <c r="I70" s="18"/>
      <c r="J70" s="18"/>
      <c r="K70" s="18"/>
      <c r="L70" s="18"/>
      <c r="M70" s="18"/>
    </row>
    <row r="71" spans="2:13" ht="12.75">
      <c r="B71" s="18"/>
      <c r="C71" s="18"/>
      <c r="D71" s="18"/>
      <c r="E71" s="18"/>
      <c r="F71" s="18"/>
      <c r="G71" s="18"/>
      <c r="H71" s="18"/>
      <c r="I71" s="18"/>
      <c r="J71" s="18"/>
      <c r="K71" s="18"/>
      <c r="L71" s="18"/>
      <c r="M71" s="18"/>
    </row>
    <row r="72" spans="2:13" ht="12.75">
      <c r="B72" s="18"/>
      <c r="C72" s="18"/>
      <c r="D72" s="18"/>
      <c r="E72" s="18"/>
      <c r="F72" s="18"/>
      <c r="G72" s="18"/>
      <c r="H72" s="18"/>
      <c r="I72" s="18"/>
      <c r="J72" s="18"/>
      <c r="K72" s="18"/>
      <c r="L72" s="18"/>
      <c r="M72" s="18"/>
    </row>
    <row r="73" spans="2:13" ht="12.75">
      <c r="B73" s="18"/>
      <c r="C73" s="18"/>
      <c r="D73" s="18"/>
      <c r="E73" s="18"/>
      <c r="F73" s="18"/>
      <c r="G73" s="18"/>
      <c r="H73" s="18"/>
      <c r="I73" s="18"/>
      <c r="J73" s="18"/>
      <c r="K73" s="18"/>
      <c r="L73" s="18"/>
      <c r="M73" s="18"/>
    </row>
    <row r="74" spans="2:13" ht="12.75">
      <c r="B74" s="18"/>
      <c r="C74" s="18"/>
      <c r="D74" s="18"/>
      <c r="E74" s="18"/>
      <c r="F74" s="18"/>
      <c r="G74" s="18"/>
      <c r="H74" s="18"/>
      <c r="I74" s="18"/>
      <c r="J74" s="18"/>
      <c r="K74" s="18"/>
      <c r="L74" s="18"/>
      <c r="M74" s="18"/>
    </row>
    <row r="75" spans="2:13" ht="12.75">
      <c r="B75" s="18"/>
      <c r="C75" s="18"/>
      <c r="D75" s="18"/>
      <c r="E75" s="18"/>
      <c r="F75" s="18"/>
      <c r="G75" s="18"/>
      <c r="H75" s="18"/>
      <c r="I75" s="18"/>
      <c r="J75" s="18"/>
      <c r="K75" s="18"/>
      <c r="L75" s="18"/>
      <c r="M75" s="18"/>
    </row>
    <row r="76" spans="2:13" ht="12.75">
      <c r="B76" s="18"/>
      <c r="C76" s="18"/>
      <c r="D76" s="18"/>
      <c r="E76" s="18"/>
      <c r="F76" s="18"/>
      <c r="G76" s="18"/>
      <c r="H76" s="18"/>
      <c r="I76" s="18"/>
      <c r="J76" s="18"/>
      <c r="K76" s="18"/>
      <c r="L76" s="18"/>
      <c r="M76" s="18"/>
    </row>
    <row r="77" spans="2:13" ht="12.75">
      <c r="B77" s="18"/>
      <c r="C77" s="18"/>
      <c r="D77" s="18"/>
      <c r="E77" s="18"/>
      <c r="F77" s="18"/>
      <c r="G77" s="18"/>
      <c r="H77" s="18"/>
      <c r="I77" s="18"/>
      <c r="J77" s="18"/>
      <c r="K77" s="18"/>
      <c r="L77" s="18"/>
      <c r="M77" s="18"/>
    </row>
    <row r="78" spans="2:13" ht="12.75">
      <c r="B78" s="18"/>
      <c r="C78" s="18"/>
      <c r="D78" s="18"/>
      <c r="E78" s="18"/>
      <c r="F78" s="18"/>
      <c r="G78" s="18"/>
      <c r="H78" s="18"/>
      <c r="I78" s="18"/>
      <c r="J78" s="18"/>
      <c r="K78" s="18"/>
      <c r="L78" s="18"/>
      <c r="M78" s="18"/>
    </row>
    <row r="79" spans="2:13" ht="12.75">
      <c r="B79" s="18"/>
      <c r="C79" s="18"/>
      <c r="D79" s="18"/>
      <c r="E79" s="18"/>
      <c r="F79" s="18"/>
      <c r="G79" s="18"/>
      <c r="H79" s="18"/>
      <c r="I79" s="18"/>
      <c r="J79" s="18"/>
      <c r="K79" s="18"/>
      <c r="L79" s="18"/>
      <c r="M79" s="18"/>
    </row>
    <row r="80" spans="2:13" ht="12.75">
      <c r="B80" s="18"/>
      <c r="C80" s="18"/>
      <c r="D80" s="18"/>
      <c r="E80" s="18"/>
      <c r="F80" s="18"/>
      <c r="G80" s="18"/>
      <c r="H80" s="18"/>
      <c r="I80" s="18"/>
      <c r="J80" s="18"/>
      <c r="K80" s="18"/>
      <c r="L80" s="18"/>
      <c r="M80" s="18"/>
    </row>
    <row r="81" spans="2:13" ht="12.75">
      <c r="B81" s="18"/>
      <c r="C81" s="18"/>
      <c r="D81" s="18"/>
      <c r="E81" s="18"/>
      <c r="F81" s="18"/>
      <c r="G81" s="18"/>
      <c r="H81" s="18"/>
      <c r="I81" s="18"/>
      <c r="J81" s="18"/>
      <c r="K81" s="18"/>
      <c r="L81" s="18"/>
      <c r="M81" s="18"/>
    </row>
    <row r="82" spans="2:13" ht="12.75">
      <c r="B82" s="18"/>
      <c r="C82" s="18"/>
      <c r="D82" s="18"/>
      <c r="E82" s="18"/>
      <c r="F82" s="18"/>
      <c r="G82" s="18"/>
      <c r="H82" s="18"/>
      <c r="I82" s="18"/>
      <c r="J82" s="18"/>
      <c r="K82" s="18"/>
      <c r="L82" s="18"/>
      <c r="M82" s="18"/>
    </row>
    <row r="83" spans="2:13" ht="12.75">
      <c r="B83" s="18"/>
      <c r="C83" s="18"/>
      <c r="D83" s="18"/>
      <c r="E83" s="18"/>
      <c r="F83" s="18"/>
      <c r="G83" s="18"/>
      <c r="H83" s="18"/>
      <c r="I83" s="18"/>
      <c r="J83" s="18"/>
      <c r="K83" s="18"/>
      <c r="L83" s="18"/>
      <c r="M83" s="18"/>
    </row>
    <row r="84" spans="2:13" ht="12.75">
      <c r="B84" s="18"/>
      <c r="C84" s="18"/>
      <c r="D84" s="18"/>
      <c r="E84" s="18"/>
      <c r="F84" s="18"/>
      <c r="G84" s="18"/>
      <c r="H84" s="18"/>
      <c r="I84" s="18"/>
      <c r="J84" s="18"/>
      <c r="K84" s="18"/>
      <c r="L84" s="18"/>
      <c r="M84" s="18"/>
    </row>
    <row r="85" spans="2:13" ht="12.75">
      <c r="B85" s="18"/>
      <c r="C85" s="18"/>
      <c r="D85" s="18"/>
      <c r="E85" s="18"/>
      <c r="F85" s="18"/>
      <c r="G85" s="18"/>
      <c r="H85" s="18"/>
      <c r="I85" s="18"/>
      <c r="J85" s="18"/>
      <c r="K85" s="18"/>
      <c r="L85" s="18"/>
      <c r="M85" s="18"/>
    </row>
    <row r="86" spans="2:13" ht="12.75">
      <c r="B86" s="18"/>
      <c r="C86" s="18"/>
      <c r="D86" s="18"/>
      <c r="E86" s="18"/>
      <c r="F86" s="18"/>
      <c r="G86" s="18"/>
      <c r="H86" s="18"/>
      <c r="I86" s="18"/>
      <c r="J86" s="18"/>
      <c r="K86" s="18"/>
      <c r="L86" s="18"/>
      <c r="M86" s="18"/>
    </row>
    <row r="87" spans="2:13" ht="12.75">
      <c r="B87" s="18"/>
      <c r="C87" s="18"/>
      <c r="D87" s="18"/>
      <c r="E87" s="18"/>
      <c r="F87" s="18"/>
      <c r="G87" s="18"/>
      <c r="H87" s="18"/>
      <c r="I87" s="18"/>
      <c r="J87" s="18"/>
      <c r="K87" s="18"/>
      <c r="L87" s="18"/>
      <c r="M87" s="18"/>
    </row>
    <row r="88" spans="2:13" ht="12.75">
      <c r="B88" s="18"/>
      <c r="C88" s="18"/>
      <c r="D88" s="18"/>
      <c r="E88" s="18"/>
      <c r="F88" s="18"/>
      <c r="G88" s="18"/>
      <c r="H88" s="18"/>
      <c r="I88" s="18"/>
      <c r="J88" s="18"/>
      <c r="K88" s="18"/>
      <c r="L88" s="18"/>
      <c r="M88" s="18"/>
    </row>
    <row r="89" spans="2:13" ht="12.75">
      <c r="B89" s="18"/>
      <c r="C89" s="18"/>
      <c r="D89" s="18"/>
      <c r="E89" s="18"/>
      <c r="F89" s="18"/>
      <c r="G89" s="18"/>
      <c r="H89" s="18"/>
      <c r="I89" s="18"/>
      <c r="J89" s="18"/>
      <c r="K89" s="18"/>
      <c r="L89" s="18"/>
      <c r="M89" s="18"/>
    </row>
    <row r="90" spans="2:13" ht="12.75">
      <c r="B90" s="18"/>
      <c r="C90" s="18"/>
      <c r="D90" s="18"/>
      <c r="E90" s="18"/>
      <c r="F90" s="18"/>
      <c r="G90" s="18"/>
      <c r="H90" s="18"/>
      <c r="I90" s="18"/>
      <c r="J90" s="18"/>
      <c r="K90" s="18"/>
      <c r="L90" s="18"/>
      <c r="M90" s="18"/>
    </row>
    <row r="91" spans="2:13" ht="12.75">
      <c r="B91" s="18"/>
      <c r="C91" s="18"/>
      <c r="D91" s="18"/>
      <c r="E91" s="18"/>
      <c r="F91" s="18"/>
      <c r="G91" s="18"/>
      <c r="H91" s="18"/>
      <c r="I91" s="18"/>
      <c r="J91" s="18"/>
      <c r="K91" s="18"/>
      <c r="L91" s="18"/>
      <c r="M91" s="18"/>
    </row>
    <row r="92" spans="2:13" ht="12.75">
      <c r="B92" s="18"/>
      <c r="C92" s="18"/>
      <c r="D92" s="18"/>
      <c r="E92" s="18"/>
      <c r="F92" s="18"/>
      <c r="G92" s="18"/>
      <c r="H92" s="18"/>
      <c r="I92" s="18"/>
      <c r="J92" s="18"/>
      <c r="K92" s="18"/>
      <c r="L92" s="18"/>
      <c r="M92" s="18"/>
    </row>
    <row r="93" spans="2:13" ht="12.75">
      <c r="B93" s="18"/>
      <c r="C93" s="18"/>
      <c r="D93" s="18"/>
      <c r="E93" s="18"/>
      <c r="F93" s="18"/>
      <c r="G93" s="18"/>
      <c r="H93" s="18"/>
      <c r="I93" s="18"/>
      <c r="J93" s="18"/>
      <c r="K93" s="18"/>
      <c r="L93" s="18"/>
      <c r="M93" s="18"/>
    </row>
    <row r="94" spans="2:13" ht="12.75">
      <c r="B94" s="18"/>
      <c r="C94" s="18"/>
      <c r="D94" s="18"/>
      <c r="E94" s="18"/>
      <c r="F94" s="18"/>
      <c r="G94" s="18"/>
      <c r="H94" s="18"/>
      <c r="I94" s="18"/>
      <c r="J94" s="18"/>
      <c r="K94" s="18"/>
      <c r="L94" s="18"/>
      <c r="M94" s="18"/>
    </row>
    <row r="95" spans="2:13" ht="12.75">
      <c r="B95" s="18"/>
      <c r="C95" s="18"/>
      <c r="D95" s="18"/>
      <c r="E95" s="18"/>
      <c r="F95" s="18"/>
      <c r="G95" s="18"/>
      <c r="H95" s="18"/>
      <c r="I95" s="18"/>
      <c r="J95" s="18"/>
      <c r="K95" s="18"/>
      <c r="L95" s="18"/>
      <c r="M95" s="18"/>
    </row>
    <row r="96" spans="2:13" ht="12.75">
      <c r="B96" s="18"/>
      <c r="C96" s="18"/>
      <c r="D96" s="18"/>
      <c r="E96" s="18"/>
      <c r="F96" s="18"/>
      <c r="G96" s="18"/>
      <c r="H96" s="18"/>
      <c r="I96" s="18"/>
      <c r="J96" s="18"/>
      <c r="K96" s="18"/>
      <c r="L96" s="18"/>
      <c r="M96" s="18"/>
    </row>
    <row r="97" spans="2:13" ht="12.75">
      <c r="B97" s="18"/>
      <c r="C97" s="18"/>
      <c r="D97" s="18"/>
      <c r="E97" s="18"/>
      <c r="F97" s="18"/>
      <c r="G97" s="18"/>
      <c r="H97" s="18"/>
      <c r="I97" s="18"/>
      <c r="J97" s="18"/>
      <c r="K97" s="18"/>
      <c r="L97" s="18"/>
      <c r="M97" s="18"/>
    </row>
    <row r="98" spans="2:13" ht="12.75">
      <c r="B98" s="18"/>
      <c r="C98" s="18"/>
      <c r="D98" s="18"/>
      <c r="E98" s="18"/>
      <c r="F98" s="18"/>
      <c r="G98" s="18"/>
      <c r="H98" s="18"/>
      <c r="I98" s="18"/>
      <c r="J98" s="18"/>
      <c r="K98" s="18"/>
      <c r="L98" s="18"/>
      <c r="M98" s="18"/>
    </row>
    <row r="99" spans="2:13" ht="12.75">
      <c r="B99" s="18"/>
      <c r="C99" s="18"/>
      <c r="D99" s="18"/>
      <c r="E99" s="18"/>
      <c r="F99" s="18"/>
      <c r="G99" s="18"/>
      <c r="H99" s="18"/>
      <c r="I99" s="18"/>
      <c r="J99" s="18"/>
      <c r="K99" s="18"/>
      <c r="L99" s="18"/>
      <c r="M99" s="18"/>
    </row>
    <row r="100" spans="2:13" ht="12.75">
      <c r="B100" s="18"/>
      <c r="C100" s="18"/>
      <c r="D100" s="18"/>
      <c r="E100" s="18"/>
      <c r="F100" s="18"/>
      <c r="G100" s="18"/>
      <c r="H100" s="18"/>
      <c r="I100" s="18"/>
      <c r="J100" s="18"/>
      <c r="K100" s="18"/>
      <c r="L100" s="18"/>
      <c r="M100" s="18"/>
    </row>
    <row r="101" spans="2:13" ht="12.75">
      <c r="B101" s="18"/>
      <c r="C101" s="18"/>
      <c r="D101" s="18"/>
      <c r="E101" s="18"/>
      <c r="F101" s="18"/>
      <c r="G101" s="18"/>
      <c r="H101" s="18"/>
      <c r="I101" s="18"/>
      <c r="J101" s="18"/>
      <c r="K101" s="18"/>
      <c r="L101" s="18"/>
      <c r="M101" s="18"/>
    </row>
    <row r="102" spans="2:13" ht="12.75">
      <c r="B102" s="18"/>
      <c r="C102" s="18"/>
      <c r="D102" s="18"/>
      <c r="E102" s="18"/>
      <c r="F102" s="18"/>
      <c r="G102" s="18"/>
      <c r="H102" s="18"/>
      <c r="I102" s="18"/>
      <c r="J102" s="18"/>
      <c r="K102" s="18"/>
      <c r="L102" s="18"/>
      <c r="M102" s="18"/>
    </row>
    <row r="103" spans="2:13" ht="12.75">
      <c r="B103" s="18"/>
      <c r="C103" s="18"/>
      <c r="D103" s="18"/>
      <c r="E103" s="18"/>
      <c r="F103" s="18"/>
      <c r="G103" s="18"/>
      <c r="H103" s="18"/>
      <c r="I103" s="18"/>
      <c r="J103" s="18"/>
      <c r="K103" s="18"/>
      <c r="L103" s="18"/>
      <c r="M103" s="18"/>
    </row>
    <row r="104" spans="2:13" ht="12.75">
      <c r="B104" s="18"/>
      <c r="C104" s="18"/>
      <c r="D104" s="18"/>
      <c r="E104" s="18"/>
      <c r="F104" s="18"/>
      <c r="G104" s="18"/>
      <c r="H104" s="18"/>
      <c r="I104" s="18"/>
      <c r="J104" s="18"/>
      <c r="K104" s="18"/>
      <c r="L104" s="18"/>
      <c r="M104" s="18"/>
    </row>
    <row r="105" spans="2:13" ht="12.75">
      <c r="B105" s="18"/>
      <c r="C105" s="18"/>
      <c r="D105" s="18"/>
      <c r="E105" s="18"/>
      <c r="F105" s="18"/>
      <c r="G105" s="18"/>
      <c r="H105" s="18"/>
      <c r="I105" s="18"/>
      <c r="J105" s="18"/>
      <c r="K105" s="18"/>
      <c r="L105" s="18"/>
      <c r="M105" s="18"/>
    </row>
    <row r="106" spans="2:13" ht="12.75">
      <c r="B106" s="18"/>
      <c r="C106" s="18"/>
      <c r="D106" s="18"/>
      <c r="E106" s="18"/>
      <c r="F106" s="18"/>
      <c r="G106" s="18"/>
      <c r="H106" s="18"/>
      <c r="I106" s="18"/>
      <c r="J106" s="18"/>
      <c r="K106" s="18"/>
      <c r="L106" s="18"/>
      <c r="M106" s="18"/>
    </row>
    <row r="107" spans="2:13" ht="12.75">
      <c r="B107" s="18"/>
      <c r="C107" s="18"/>
      <c r="D107" s="18"/>
      <c r="E107" s="18"/>
      <c r="F107" s="18"/>
      <c r="G107" s="18"/>
      <c r="H107" s="18"/>
      <c r="I107" s="18"/>
      <c r="J107" s="18"/>
      <c r="K107" s="18"/>
      <c r="L107" s="18"/>
      <c r="M107" s="18"/>
    </row>
    <row r="108" spans="2:13" ht="12.75">
      <c r="B108" s="18"/>
      <c r="C108" s="18"/>
      <c r="D108" s="18"/>
      <c r="E108" s="18"/>
      <c r="F108" s="18"/>
      <c r="G108" s="18"/>
      <c r="H108" s="18"/>
      <c r="I108" s="18"/>
      <c r="J108" s="18"/>
      <c r="K108" s="18"/>
      <c r="L108" s="18"/>
      <c r="M108" s="18"/>
    </row>
    <row r="109" spans="2:13" ht="12.75">
      <c r="B109" s="18"/>
      <c r="C109" s="18"/>
      <c r="D109" s="18"/>
      <c r="E109" s="18"/>
      <c r="F109" s="18"/>
      <c r="G109" s="18"/>
      <c r="H109" s="18"/>
      <c r="I109" s="18"/>
      <c r="J109" s="18"/>
      <c r="K109" s="18"/>
      <c r="L109" s="18"/>
      <c r="M109" s="18"/>
    </row>
    <row r="110" spans="2:13" ht="12.75">
      <c r="B110" s="18"/>
      <c r="C110" s="18"/>
      <c r="D110" s="18"/>
      <c r="E110" s="18"/>
      <c r="F110" s="18"/>
      <c r="G110" s="18"/>
      <c r="H110" s="18"/>
      <c r="I110" s="18"/>
      <c r="J110" s="18"/>
      <c r="K110" s="18"/>
      <c r="L110" s="18"/>
      <c r="M110" s="18"/>
    </row>
    <row r="111" spans="2:13" ht="12.75">
      <c r="B111" s="18"/>
      <c r="C111" s="18"/>
      <c r="D111" s="18"/>
      <c r="E111" s="18"/>
      <c r="F111" s="18"/>
      <c r="G111" s="18"/>
      <c r="H111" s="18"/>
      <c r="I111" s="18"/>
      <c r="J111" s="18"/>
      <c r="K111" s="18"/>
      <c r="L111" s="18"/>
      <c r="M111" s="18"/>
    </row>
    <row r="112" spans="2:13" ht="12.75">
      <c r="B112" s="18"/>
      <c r="C112" s="18"/>
      <c r="D112" s="18"/>
      <c r="E112" s="18"/>
      <c r="F112" s="18"/>
      <c r="G112" s="18"/>
      <c r="H112" s="18"/>
      <c r="I112" s="18"/>
      <c r="J112" s="18"/>
      <c r="K112" s="18"/>
      <c r="L112" s="18"/>
      <c r="M112" s="18"/>
    </row>
    <row r="113" spans="2:13" ht="12.75">
      <c r="B113" s="18"/>
      <c r="C113" s="18"/>
      <c r="D113" s="18"/>
      <c r="E113" s="18"/>
      <c r="F113" s="18"/>
      <c r="G113" s="18"/>
      <c r="H113" s="18"/>
      <c r="I113" s="18"/>
      <c r="J113" s="18"/>
      <c r="K113" s="18"/>
      <c r="L113" s="18"/>
      <c r="M113" s="18"/>
    </row>
    <row r="114" spans="2:13" ht="12.75">
      <c r="B114" s="18"/>
      <c r="C114" s="18"/>
      <c r="D114" s="18"/>
      <c r="E114" s="18"/>
      <c r="F114" s="18"/>
      <c r="G114" s="18"/>
      <c r="H114" s="18"/>
      <c r="I114" s="18"/>
      <c r="J114" s="18"/>
      <c r="K114" s="18"/>
      <c r="L114" s="18"/>
      <c r="M114" s="18"/>
    </row>
    <row r="115" spans="2:13" ht="12.75">
      <c r="B115" s="18"/>
      <c r="C115" s="18"/>
      <c r="D115" s="18"/>
      <c r="E115" s="18"/>
      <c r="F115" s="18"/>
      <c r="G115" s="18"/>
      <c r="H115" s="18"/>
      <c r="I115" s="18"/>
      <c r="J115" s="18"/>
      <c r="K115" s="18"/>
      <c r="L115" s="18"/>
      <c r="M115" s="18"/>
    </row>
    <row r="116" spans="2:13" ht="12.75">
      <c r="B116" s="18"/>
      <c r="C116" s="18"/>
      <c r="D116" s="18"/>
      <c r="E116" s="18"/>
      <c r="F116" s="18"/>
      <c r="G116" s="18"/>
      <c r="H116" s="18"/>
      <c r="I116" s="18"/>
      <c r="J116" s="18"/>
      <c r="K116" s="18"/>
      <c r="L116" s="18"/>
      <c r="M116" s="18"/>
    </row>
    <row r="117" spans="2:13" ht="12.75">
      <c r="B117" s="18"/>
      <c r="C117" s="18"/>
      <c r="D117" s="18"/>
      <c r="E117" s="18"/>
      <c r="F117" s="18"/>
      <c r="G117" s="18"/>
      <c r="H117" s="18"/>
      <c r="I117" s="18"/>
      <c r="J117" s="18"/>
      <c r="K117" s="18"/>
      <c r="L117" s="18"/>
      <c r="M117" s="18"/>
    </row>
    <row r="118" spans="2:13" ht="12.75">
      <c r="B118" s="18"/>
      <c r="C118" s="18"/>
      <c r="D118" s="18"/>
      <c r="E118" s="18"/>
      <c r="F118" s="18"/>
      <c r="G118" s="18"/>
      <c r="H118" s="18"/>
      <c r="I118" s="18"/>
      <c r="J118" s="18"/>
      <c r="K118" s="18"/>
      <c r="L118" s="18"/>
      <c r="M118" s="18"/>
    </row>
    <row r="119" spans="2:13" ht="12.75">
      <c r="B119" s="18"/>
      <c r="C119" s="18"/>
      <c r="D119" s="18"/>
      <c r="E119" s="18"/>
      <c r="F119" s="18"/>
      <c r="G119" s="18"/>
      <c r="H119" s="18"/>
      <c r="I119" s="18"/>
      <c r="J119" s="18"/>
      <c r="K119" s="18"/>
      <c r="L119" s="18"/>
      <c r="M119" s="18"/>
    </row>
    <row r="120" spans="2:13" ht="12.75">
      <c r="B120" s="18"/>
      <c r="C120" s="18"/>
      <c r="D120" s="18"/>
      <c r="E120" s="18"/>
      <c r="F120" s="18"/>
      <c r="G120" s="18"/>
      <c r="H120" s="18"/>
      <c r="I120" s="18"/>
      <c r="J120" s="18"/>
      <c r="K120" s="18"/>
      <c r="L120" s="18"/>
      <c r="M120" s="18"/>
    </row>
    <row r="121" spans="2:13" ht="12.75">
      <c r="B121" s="18"/>
      <c r="C121" s="18"/>
      <c r="D121" s="18"/>
      <c r="E121" s="18"/>
      <c r="F121" s="18"/>
      <c r="G121" s="18"/>
      <c r="H121" s="18"/>
      <c r="I121" s="18"/>
      <c r="J121" s="18"/>
      <c r="K121" s="18"/>
      <c r="L121" s="18"/>
      <c r="M121" s="18"/>
    </row>
    <row r="122" spans="2:13" ht="12.75">
      <c r="B122" s="18"/>
      <c r="C122" s="18"/>
      <c r="D122" s="18"/>
      <c r="E122" s="18"/>
      <c r="F122" s="18"/>
      <c r="G122" s="18"/>
      <c r="H122" s="18"/>
      <c r="I122" s="18"/>
      <c r="J122" s="18"/>
      <c r="K122" s="18"/>
      <c r="L122" s="18"/>
      <c r="M122" s="18"/>
    </row>
    <row r="123" spans="2:13" ht="12.75">
      <c r="B123" s="18"/>
      <c r="C123" s="18"/>
      <c r="D123" s="18"/>
      <c r="E123" s="18"/>
      <c r="F123" s="18"/>
      <c r="G123" s="18"/>
      <c r="H123" s="18"/>
      <c r="I123" s="18"/>
      <c r="J123" s="18"/>
      <c r="K123" s="18"/>
      <c r="L123" s="18"/>
      <c r="M123" s="18"/>
    </row>
    <row r="124" spans="2:13" ht="12.75">
      <c r="B124" s="18"/>
      <c r="C124" s="18"/>
      <c r="D124" s="18"/>
      <c r="E124" s="18"/>
      <c r="F124" s="18"/>
      <c r="G124" s="18"/>
      <c r="H124" s="18"/>
      <c r="I124" s="18"/>
      <c r="J124" s="18"/>
      <c r="K124" s="18"/>
      <c r="L124" s="18"/>
      <c r="M124" s="18"/>
    </row>
    <row r="125" spans="2:13" ht="12.75">
      <c r="B125" s="18"/>
      <c r="C125" s="18"/>
      <c r="D125" s="18"/>
      <c r="E125" s="18"/>
      <c r="F125" s="18"/>
      <c r="G125" s="18"/>
      <c r="H125" s="18"/>
      <c r="I125" s="18"/>
      <c r="J125" s="18"/>
      <c r="K125" s="18"/>
      <c r="L125" s="18"/>
      <c r="M125" s="18"/>
    </row>
    <row r="126" spans="2:13" ht="12.75">
      <c r="B126" s="18"/>
      <c r="C126" s="18"/>
      <c r="D126" s="18"/>
      <c r="E126" s="18"/>
      <c r="F126" s="18"/>
      <c r="G126" s="18"/>
      <c r="H126" s="18"/>
      <c r="I126" s="18"/>
      <c r="J126" s="18"/>
      <c r="K126" s="18"/>
      <c r="L126" s="18"/>
      <c r="M126" s="18"/>
    </row>
    <row r="127" spans="2:13" ht="12.75">
      <c r="B127" s="18"/>
      <c r="C127" s="18"/>
      <c r="D127" s="18"/>
      <c r="E127" s="18"/>
      <c r="F127" s="18"/>
      <c r="G127" s="18"/>
      <c r="H127" s="18"/>
      <c r="I127" s="18"/>
      <c r="J127" s="18"/>
      <c r="K127" s="18"/>
      <c r="L127" s="18"/>
      <c r="M127" s="18"/>
    </row>
    <row r="128" spans="2:13" ht="12.75">
      <c r="B128" s="18"/>
      <c r="C128" s="18"/>
      <c r="D128" s="18"/>
      <c r="E128" s="18"/>
      <c r="F128" s="18"/>
      <c r="G128" s="18"/>
      <c r="H128" s="18"/>
      <c r="I128" s="18"/>
      <c r="J128" s="18"/>
      <c r="K128" s="18"/>
      <c r="L128" s="18"/>
      <c r="M128" s="18"/>
    </row>
    <row r="129" spans="2:13" ht="12.75">
      <c r="B129" s="18"/>
      <c r="C129" s="18"/>
      <c r="D129" s="18"/>
      <c r="E129" s="18"/>
      <c r="F129" s="18"/>
      <c r="G129" s="18"/>
      <c r="H129" s="18"/>
      <c r="I129" s="18"/>
      <c r="J129" s="18"/>
      <c r="K129" s="18"/>
      <c r="L129" s="18"/>
      <c r="M129" s="18"/>
    </row>
    <row r="130" spans="2:13" ht="12.75">
      <c r="B130" s="18"/>
      <c r="C130" s="18"/>
      <c r="D130" s="18"/>
      <c r="E130" s="18"/>
      <c r="F130" s="18"/>
      <c r="G130" s="18"/>
      <c r="H130" s="18"/>
      <c r="I130" s="18"/>
      <c r="J130" s="18"/>
      <c r="K130" s="18"/>
      <c r="L130" s="18"/>
      <c r="M130" s="18"/>
    </row>
    <row r="131" spans="2:13" ht="12.75">
      <c r="B131" s="18"/>
      <c r="C131" s="18"/>
      <c r="D131" s="18"/>
      <c r="E131" s="18"/>
      <c r="F131" s="18"/>
      <c r="G131" s="18"/>
      <c r="H131" s="18"/>
      <c r="I131" s="18"/>
      <c r="J131" s="18"/>
      <c r="K131" s="18"/>
      <c r="L131" s="18"/>
      <c r="M131" s="18"/>
    </row>
    <row r="132" spans="2:13" ht="12.75">
      <c r="B132" s="18"/>
      <c r="C132" s="18"/>
      <c r="D132" s="18"/>
      <c r="E132" s="18"/>
      <c r="F132" s="18"/>
      <c r="G132" s="18"/>
      <c r="H132" s="18"/>
      <c r="I132" s="18"/>
      <c r="J132" s="18"/>
      <c r="K132" s="18"/>
      <c r="L132" s="18"/>
      <c r="M132" s="18"/>
    </row>
    <row r="133" spans="2:13" ht="12.75">
      <c r="B133" s="18"/>
      <c r="C133" s="18"/>
      <c r="D133" s="18"/>
      <c r="E133" s="18"/>
      <c r="F133" s="18"/>
      <c r="G133" s="18"/>
      <c r="H133" s="18"/>
      <c r="I133" s="18"/>
      <c r="J133" s="18"/>
      <c r="K133" s="18"/>
      <c r="L133" s="18"/>
      <c r="M133" s="18"/>
    </row>
    <row r="134" spans="2:13" ht="12.75">
      <c r="B134" s="18"/>
      <c r="C134" s="18"/>
      <c r="D134" s="18"/>
      <c r="E134" s="18"/>
      <c r="F134" s="18"/>
      <c r="G134" s="18"/>
      <c r="H134" s="18"/>
      <c r="I134" s="18"/>
      <c r="J134" s="18"/>
      <c r="K134" s="18"/>
      <c r="L134" s="18"/>
      <c r="M134" s="18"/>
    </row>
    <row r="135" spans="2:13" ht="12.75">
      <c r="B135" s="18"/>
      <c r="C135" s="18"/>
      <c r="D135" s="18"/>
      <c r="E135" s="18"/>
      <c r="F135" s="18"/>
      <c r="G135" s="18"/>
      <c r="H135" s="18"/>
      <c r="I135" s="18"/>
      <c r="J135" s="18"/>
      <c r="K135" s="18"/>
      <c r="L135" s="18"/>
      <c r="M135" s="18"/>
    </row>
    <row r="136" spans="2:13" ht="12.75">
      <c r="B136" s="18"/>
      <c r="C136" s="18"/>
      <c r="D136" s="18"/>
      <c r="E136" s="18"/>
      <c r="F136" s="18"/>
      <c r="G136" s="18"/>
      <c r="H136" s="18"/>
      <c r="I136" s="18"/>
      <c r="J136" s="18"/>
      <c r="K136" s="18"/>
      <c r="L136" s="18"/>
      <c r="M136" s="18"/>
    </row>
    <row r="137" spans="2:13" ht="12.75">
      <c r="B137" s="18"/>
      <c r="C137" s="18"/>
      <c r="D137" s="18"/>
      <c r="E137" s="18"/>
      <c r="F137" s="18"/>
      <c r="G137" s="18"/>
      <c r="H137" s="18"/>
      <c r="I137" s="18"/>
      <c r="J137" s="18"/>
      <c r="K137" s="18"/>
      <c r="L137" s="18"/>
      <c r="M137" s="18"/>
    </row>
    <row r="138" spans="2:13" ht="12.75">
      <c r="B138" s="18"/>
      <c r="C138" s="18"/>
      <c r="D138" s="18"/>
      <c r="E138" s="18"/>
      <c r="F138" s="18"/>
      <c r="G138" s="18"/>
      <c r="H138" s="18"/>
      <c r="I138" s="18"/>
      <c r="J138" s="18"/>
      <c r="K138" s="18"/>
      <c r="L138" s="18"/>
      <c r="M138" s="18"/>
    </row>
    <row r="139" spans="2:13" ht="12.75">
      <c r="B139" s="18"/>
      <c r="C139" s="18"/>
      <c r="D139" s="18"/>
      <c r="E139" s="18"/>
      <c r="F139" s="18"/>
      <c r="G139" s="18"/>
      <c r="H139" s="18"/>
      <c r="I139" s="18"/>
      <c r="J139" s="18"/>
      <c r="K139" s="18"/>
      <c r="L139" s="18"/>
      <c r="M139" s="18"/>
    </row>
    <row r="140" spans="2:13" ht="12.75">
      <c r="B140" s="18"/>
      <c r="C140" s="18"/>
      <c r="D140" s="18"/>
      <c r="E140" s="18"/>
      <c r="F140" s="18"/>
      <c r="G140" s="18"/>
      <c r="H140" s="18"/>
      <c r="I140" s="18"/>
      <c r="J140" s="18"/>
      <c r="K140" s="18"/>
      <c r="L140" s="18"/>
      <c r="M140" s="18"/>
    </row>
    <row r="141" spans="2:13" ht="12.75">
      <c r="B141" s="18"/>
      <c r="C141" s="18"/>
      <c r="D141" s="18"/>
      <c r="E141" s="18"/>
      <c r="F141" s="18"/>
      <c r="G141" s="18"/>
      <c r="H141" s="18"/>
      <c r="I141" s="18"/>
      <c r="J141" s="18"/>
      <c r="K141" s="18"/>
      <c r="L141" s="18"/>
      <c r="M141" s="18"/>
    </row>
    <row r="142" spans="2:13" ht="12.75">
      <c r="B142" s="18"/>
      <c r="C142" s="18"/>
      <c r="D142" s="18"/>
      <c r="E142" s="18"/>
      <c r="F142" s="18"/>
      <c r="G142" s="18"/>
      <c r="H142" s="18"/>
      <c r="I142" s="18"/>
      <c r="J142" s="18"/>
      <c r="K142" s="18"/>
      <c r="L142" s="18"/>
      <c r="M142" s="18"/>
    </row>
    <row r="143" spans="2:13" ht="12.75">
      <c r="B143" s="18"/>
      <c r="C143" s="18"/>
      <c r="D143" s="18"/>
      <c r="E143" s="18"/>
      <c r="F143" s="18"/>
      <c r="G143" s="18"/>
      <c r="H143" s="18"/>
      <c r="I143" s="18"/>
      <c r="J143" s="18"/>
      <c r="K143" s="18"/>
      <c r="L143" s="18"/>
      <c r="M143" s="18"/>
    </row>
    <row r="144" spans="2:13" ht="12.75">
      <c r="B144" s="18"/>
      <c r="C144" s="18"/>
      <c r="D144" s="18"/>
      <c r="E144" s="18"/>
      <c r="F144" s="18"/>
      <c r="G144" s="18"/>
      <c r="H144" s="18"/>
      <c r="I144" s="18"/>
      <c r="J144" s="18"/>
      <c r="K144" s="18"/>
      <c r="L144" s="18"/>
      <c r="M144" s="18"/>
    </row>
    <row r="145" spans="2:13" ht="12.75">
      <c r="B145" s="18"/>
      <c r="C145" s="18"/>
      <c r="D145" s="18"/>
      <c r="E145" s="18"/>
      <c r="F145" s="18"/>
      <c r="G145" s="18"/>
      <c r="H145" s="18"/>
      <c r="I145" s="18"/>
      <c r="J145" s="18"/>
      <c r="K145" s="18"/>
      <c r="L145" s="18"/>
      <c r="M145" s="18"/>
    </row>
    <row r="146" spans="2:13" ht="12.75">
      <c r="B146" s="18"/>
      <c r="C146" s="18"/>
      <c r="D146" s="18"/>
      <c r="E146" s="18"/>
      <c r="F146" s="18"/>
      <c r="G146" s="18"/>
      <c r="H146" s="18"/>
      <c r="I146" s="18"/>
      <c r="J146" s="18"/>
      <c r="K146" s="18"/>
      <c r="L146" s="18"/>
      <c r="M146" s="18"/>
    </row>
    <row r="147" spans="2:13" ht="12.75">
      <c r="B147" s="18"/>
      <c r="C147" s="18"/>
      <c r="D147" s="18"/>
      <c r="E147" s="18"/>
      <c r="F147" s="18"/>
      <c r="G147" s="18"/>
      <c r="H147" s="18"/>
      <c r="I147" s="18"/>
      <c r="J147" s="18"/>
      <c r="K147" s="18"/>
      <c r="L147" s="18"/>
      <c r="M147" s="18"/>
    </row>
    <row r="148" spans="2:13" ht="12.75">
      <c r="B148" s="18"/>
      <c r="C148" s="18"/>
      <c r="D148" s="18"/>
      <c r="E148" s="18"/>
      <c r="F148" s="18"/>
      <c r="G148" s="18"/>
      <c r="H148" s="18"/>
      <c r="I148" s="18"/>
      <c r="J148" s="18"/>
      <c r="K148" s="18"/>
      <c r="L148" s="18"/>
      <c r="M148" s="18"/>
    </row>
    <row r="149" spans="2:13" ht="12.75">
      <c r="B149" s="18"/>
      <c r="C149" s="18"/>
      <c r="D149" s="18"/>
      <c r="E149" s="18"/>
      <c r="F149" s="18"/>
      <c r="G149" s="18"/>
      <c r="H149" s="18"/>
      <c r="I149" s="18"/>
      <c r="J149" s="18"/>
      <c r="K149" s="18"/>
      <c r="L149" s="18"/>
      <c r="M149" s="18"/>
    </row>
    <row r="150" spans="2:13" ht="12.75">
      <c r="B150" s="18"/>
      <c r="C150" s="18"/>
      <c r="D150" s="18"/>
      <c r="E150" s="18"/>
      <c r="F150" s="18"/>
      <c r="G150" s="18"/>
      <c r="H150" s="18"/>
      <c r="I150" s="18"/>
      <c r="J150" s="18"/>
      <c r="K150" s="18"/>
      <c r="L150" s="18"/>
      <c r="M150" s="18"/>
    </row>
    <row r="151" spans="2:13" ht="12.75">
      <c r="B151" s="18"/>
      <c r="C151" s="18"/>
      <c r="D151" s="18"/>
      <c r="E151" s="18"/>
      <c r="F151" s="18"/>
      <c r="G151" s="18"/>
      <c r="H151" s="18"/>
      <c r="I151" s="18"/>
      <c r="J151" s="18"/>
      <c r="K151" s="18"/>
      <c r="L151" s="18"/>
      <c r="M151" s="18"/>
    </row>
    <row r="152" spans="2:13" ht="12.75">
      <c r="B152" s="18"/>
      <c r="C152" s="18"/>
      <c r="D152" s="18"/>
      <c r="E152" s="18"/>
      <c r="F152" s="18"/>
      <c r="G152" s="18"/>
      <c r="H152" s="18"/>
      <c r="I152" s="18"/>
      <c r="J152" s="18"/>
      <c r="K152" s="18"/>
      <c r="L152" s="18"/>
      <c r="M152" s="18"/>
    </row>
    <row r="153" spans="2:13" ht="12.75">
      <c r="B153" s="18"/>
      <c r="C153" s="18"/>
      <c r="D153" s="18"/>
      <c r="E153" s="18"/>
      <c r="F153" s="18"/>
      <c r="G153" s="18"/>
      <c r="H153" s="18"/>
      <c r="I153" s="18"/>
      <c r="J153" s="18"/>
      <c r="K153" s="18"/>
      <c r="L153" s="18"/>
      <c r="M153" s="18"/>
    </row>
    <row r="154" spans="2:13" ht="12.75">
      <c r="B154" s="18"/>
      <c r="C154" s="18"/>
      <c r="D154" s="18"/>
      <c r="E154" s="18"/>
      <c r="F154" s="18"/>
      <c r="G154" s="18"/>
      <c r="H154" s="18"/>
      <c r="I154" s="18"/>
      <c r="J154" s="18"/>
      <c r="K154" s="18"/>
      <c r="L154" s="18"/>
      <c r="M154" s="18"/>
    </row>
    <row r="155" spans="2:13" ht="12.75">
      <c r="B155" s="18"/>
      <c r="C155" s="18"/>
      <c r="D155" s="18"/>
      <c r="E155" s="18"/>
      <c r="F155" s="18"/>
      <c r="G155" s="18"/>
      <c r="H155" s="18"/>
      <c r="I155" s="18"/>
      <c r="J155" s="18"/>
      <c r="K155" s="18"/>
      <c r="L155" s="18"/>
      <c r="M155" s="18"/>
    </row>
    <row r="156" spans="2:13" ht="12.75">
      <c r="B156" s="18"/>
      <c r="C156" s="18"/>
      <c r="D156" s="18"/>
      <c r="E156" s="18"/>
      <c r="F156" s="18"/>
      <c r="G156" s="18"/>
      <c r="H156" s="18"/>
      <c r="I156" s="18"/>
      <c r="J156" s="18"/>
      <c r="K156" s="18"/>
      <c r="L156" s="18"/>
      <c r="M156" s="18"/>
    </row>
    <row r="157" spans="2:13" ht="12.75">
      <c r="B157" s="18"/>
      <c r="C157" s="18"/>
      <c r="D157" s="18"/>
      <c r="E157" s="18"/>
      <c r="F157" s="18"/>
      <c r="G157" s="18"/>
      <c r="H157" s="18"/>
      <c r="I157" s="18"/>
      <c r="J157" s="18"/>
      <c r="K157" s="18"/>
      <c r="L157" s="18"/>
      <c r="M157" s="18"/>
    </row>
    <row r="158" spans="2:13" ht="12.75">
      <c r="B158" s="18"/>
      <c r="C158" s="18"/>
      <c r="D158" s="18"/>
      <c r="E158" s="18"/>
      <c r="F158" s="18"/>
      <c r="G158" s="18"/>
      <c r="H158" s="18"/>
      <c r="I158" s="18"/>
      <c r="J158" s="18"/>
      <c r="K158" s="18"/>
      <c r="L158" s="18"/>
      <c r="M158" s="18"/>
    </row>
    <row r="159" spans="2:13" ht="12.75">
      <c r="B159" s="18"/>
      <c r="C159" s="18"/>
      <c r="D159" s="18"/>
      <c r="E159" s="18"/>
      <c r="F159" s="18"/>
      <c r="G159" s="18"/>
      <c r="H159" s="18"/>
      <c r="I159" s="18"/>
      <c r="J159" s="18"/>
      <c r="K159" s="18"/>
      <c r="L159" s="18"/>
      <c r="M159" s="18"/>
    </row>
    <row r="160" spans="2:13" ht="12.75">
      <c r="B160" s="18"/>
      <c r="C160" s="18"/>
      <c r="D160" s="18"/>
      <c r="E160" s="18"/>
      <c r="F160" s="18"/>
      <c r="G160" s="18"/>
      <c r="H160" s="18"/>
      <c r="I160" s="18"/>
      <c r="J160" s="18"/>
      <c r="K160" s="18"/>
      <c r="L160" s="18"/>
      <c r="M160" s="18"/>
    </row>
    <row r="161" spans="2:13" ht="12.75">
      <c r="B161" s="18"/>
      <c r="C161" s="18"/>
      <c r="D161" s="18"/>
      <c r="E161" s="18"/>
      <c r="F161" s="18"/>
      <c r="G161" s="18"/>
      <c r="H161" s="18"/>
      <c r="I161" s="18"/>
      <c r="J161" s="18"/>
      <c r="K161" s="18"/>
      <c r="L161" s="18"/>
      <c r="M161" s="18"/>
    </row>
    <row r="162" spans="2:13" ht="12.75">
      <c r="B162" s="18"/>
      <c r="C162" s="18"/>
      <c r="D162" s="18"/>
      <c r="E162" s="18"/>
      <c r="F162" s="18"/>
      <c r="G162" s="18"/>
      <c r="H162" s="18"/>
      <c r="I162" s="18"/>
      <c r="J162" s="18"/>
      <c r="K162" s="18"/>
      <c r="L162" s="18"/>
      <c r="M162" s="18"/>
    </row>
    <row r="163" spans="2:13" ht="12.75">
      <c r="B163" s="18"/>
      <c r="C163" s="18"/>
      <c r="D163" s="18"/>
      <c r="E163" s="18"/>
      <c r="F163" s="18"/>
      <c r="G163" s="18"/>
      <c r="H163" s="18"/>
      <c r="I163" s="18"/>
      <c r="J163" s="18"/>
      <c r="K163" s="18"/>
      <c r="L163" s="18"/>
      <c r="M163" s="18"/>
    </row>
    <row r="164" spans="2:13" ht="12.75">
      <c r="B164" s="18"/>
      <c r="C164" s="18"/>
      <c r="D164" s="18"/>
      <c r="E164" s="18"/>
      <c r="F164" s="18"/>
      <c r="G164" s="18"/>
      <c r="H164" s="18"/>
      <c r="I164" s="18"/>
      <c r="J164" s="18"/>
      <c r="K164" s="18"/>
      <c r="L164" s="18"/>
      <c r="M164" s="18"/>
    </row>
    <row r="165" spans="2:13" ht="12.75">
      <c r="B165" s="18"/>
      <c r="C165" s="18"/>
      <c r="D165" s="18"/>
      <c r="E165" s="18"/>
      <c r="F165" s="18"/>
      <c r="G165" s="18"/>
      <c r="H165" s="18"/>
      <c r="I165" s="18"/>
      <c r="J165" s="18"/>
      <c r="K165" s="18"/>
      <c r="L165" s="18"/>
      <c r="M165" s="18"/>
    </row>
    <row r="166" spans="2:13" ht="12.75">
      <c r="B166" s="18"/>
      <c r="C166" s="18"/>
      <c r="D166" s="18"/>
      <c r="E166" s="18"/>
      <c r="F166" s="18"/>
      <c r="G166" s="18"/>
      <c r="H166" s="18"/>
      <c r="I166" s="18"/>
      <c r="J166" s="18"/>
      <c r="K166" s="18"/>
      <c r="L166" s="18"/>
      <c r="M166" s="18"/>
    </row>
    <row r="167" spans="2:13" ht="12.75">
      <c r="B167" s="18"/>
      <c r="C167" s="18"/>
      <c r="D167" s="18"/>
      <c r="E167" s="18"/>
      <c r="F167" s="18"/>
      <c r="G167" s="18"/>
      <c r="H167" s="18"/>
      <c r="I167" s="18"/>
      <c r="J167" s="18"/>
      <c r="K167" s="18"/>
      <c r="L167" s="18"/>
      <c r="M167" s="18"/>
    </row>
    <row r="168" spans="2:13" ht="12.75">
      <c r="B168" s="18"/>
      <c r="C168" s="18"/>
      <c r="D168" s="18"/>
      <c r="E168" s="18"/>
      <c r="F168" s="18"/>
      <c r="G168" s="18"/>
      <c r="H168" s="18"/>
      <c r="I168" s="18"/>
      <c r="J168" s="18"/>
      <c r="K168" s="18"/>
      <c r="L168" s="18"/>
      <c r="M168" s="18"/>
    </row>
    <row r="169" spans="2:13" ht="12.75">
      <c r="B169" s="18"/>
      <c r="C169" s="18"/>
      <c r="D169" s="18"/>
      <c r="E169" s="18"/>
      <c r="F169" s="18"/>
      <c r="G169" s="18"/>
      <c r="H169" s="18"/>
      <c r="I169" s="18"/>
      <c r="J169" s="18"/>
      <c r="K169" s="18"/>
      <c r="L169" s="18"/>
      <c r="M169" s="18"/>
    </row>
    <row r="170" spans="2:13" ht="12.75">
      <c r="B170" s="18"/>
      <c r="C170" s="18"/>
      <c r="D170" s="18"/>
      <c r="E170" s="18"/>
      <c r="F170" s="18"/>
      <c r="G170" s="18"/>
      <c r="H170" s="18"/>
      <c r="I170" s="18"/>
      <c r="J170" s="18"/>
      <c r="K170" s="18"/>
      <c r="L170" s="18"/>
      <c r="M170" s="18"/>
    </row>
    <row r="171" spans="2:13" ht="12.75">
      <c r="B171" s="18"/>
      <c r="C171" s="18"/>
      <c r="D171" s="18"/>
      <c r="E171" s="18"/>
      <c r="F171" s="18"/>
      <c r="G171" s="18"/>
      <c r="H171" s="18"/>
      <c r="I171" s="18"/>
      <c r="J171" s="18"/>
      <c r="K171" s="18"/>
      <c r="L171" s="18"/>
      <c r="M171" s="18"/>
    </row>
    <row r="172" spans="2:13" ht="12.75">
      <c r="B172" s="18"/>
      <c r="C172" s="18"/>
      <c r="D172" s="18"/>
      <c r="E172" s="18"/>
      <c r="F172" s="18"/>
      <c r="G172" s="18"/>
      <c r="H172" s="18"/>
      <c r="I172" s="18"/>
      <c r="J172" s="18"/>
      <c r="K172" s="18"/>
      <c r="L172" s="18"/>
      <c r="M172" s="18"/>
    </row>
    <row r="173" spans="2:13" ht="12.75">
      <c r="B173" s="18"/>
      <c r="C173" s="18"/>
      <c r="D173" s="18"/>
      <c r="E173" s="18"/>
      <c r="F173" s="18"/>
      <c r="G173" s="18"/>
      <c r="H173" s="18"/>
      <c r="I173" s="18"/>
      <c r="J173" s="18"/>
      <c r="K173" s="18"/>
      <c r="L173" s="18"/>
      <c r="M173" s="18"/>
    </row>
    <row r="174" spans="2:13" ht="12.75">
      <c r="B174" s="18"/>
      <c r="C174" s="18"/>
      <c r="D174" s="18"/>
      <c r="E174" s="18"/>
      <c r="F174" s="18"/>
      <c r="G174" s="18"/>
      <c r="H174" s="18"/>
      <c r="I174" s="18"/>
      <c r="J174" s="18"/>
      <c r="K174" s="18"/>
      <c r="L174" s="18"/>
      <c r="M174" s="18"/>
    </row>
    <row r="175" spans="2:13" ht="12.75">
      <c r="B175" s="18"/>
      <c r="C175" s="18"/>
      <c r="D175" s="18"/>
      <c r="E175" s="18"/>
      <c r="F175" s="18"/>
      <c r="G175" s="18"/>
      <c r="H175" s="18"/>
      <c r="I175" s="18"/>
      <c r="J175" s="18"/>
      <c r="K175" s="18"/>
      <c r="L175" s="18"/>
      <c r="M175" s="18"/>
    </row>
    <row r="176" spans="2:13" ht="12.75">
      <c r="B176" s="18"/>
      <c r="C176" s="18"/>
      <c r="D176" s="18"/>
      <c r="E176" s="18"/>
      <c r="F176" s="18"/>
      <c r="G176" s="18"/>
      <c r="H176" s="18"/>
      <c r="I176" s="18"/>
      <c r="J176" s="18"/>
      <c r="K176" s="18"/>
      <c r="L176" s="18"/>
      <c r="M176" s="18"/>
    </row>
    <row r="177" spans="2:13" ht="12.75">
      <c r="B177" s="18"/>
      <c r="C177" s="18"/>
      <c r="D177" s="18"/>
      <c r="E177" s="18"/>
      <c r="F177" s="18"/>
      <c r="G177" s="18"/>
      <c r="H177" s="18"/>
      <c r="I177" s="18"/>
      <c r="J177" s="18"/>
      <c r="K177" s="18"/>
      <c r="L177" s="18"/>
      <c r="M177" s="18"/>
    </row>
    <row r="178" spans="2:13" ht="12.75">
      <c r="B178" s="18"/>
      <c r="C178" s="18"/>
      <c r="D178" s="18"/>
      <c r="E178" s="18"/>
      <c r="F178" s="18"/>
      <c r="G178" s="18"/>
      <c r="H178" s="18"/>
      <c r="I178" s="18"/>
      <c r="J178" s="18"/>
      <c r="K178" s="18"/>
      <c r="L178" s="18"/>
      <c r="M178" s="18"/>
    </row>
    <row r="179" spans="2:13" ht="12.75">
      <c r="B179" s="18"/>
      <c r="C179" s="18"/>
      <c r="D179" s="18"/>
      <c r="E179" s="18"/>
      <c r="F179" s="18"/>
      <c r="G179" s="18"/>
      <c r="H179" s="18"/>
      <c r="I179" s="18"/>
      <c r="J179" s="18"/>
      <c r="K179" s="18"/>
      <c r="L179" s="18"/>
      <c r="M179" s="18"/>
    </row>
    <row r="180" spans="2:13" ht="12.75">
      <c r="B180" s="18"/>
      <c r="C180" s="18"/>
      <c r="D180" s="18"/>
      <c r="E180" s="18"/>
      <c r="F180" s="18"/>
      <c r="G180" s="18"/>
      <c r="H180" s="18"/>
      <c r="I180" s="18"/>
      <c r="J180" s="18"/>
      <c r="K180" s="18"/>
      <c r="L180" s="18"/>
      <c r="M180" s="18"/>
    </row>
    <row r="181" spans="2:13" ht="12.75">
      <c r="B181" s="18"/>
      <c r="C181" s="18"/>
      <c r="D181" s="18"/>
      <c r="E181" s="18"/>
      <c r="F181" s="18"/>
      <c r="G181" s="18"/>
      <c r="H181" s="18"/>
      <c r="I181" s="18"/>
      <c r="J181" s="18"/>
      <c r="K181" s="18"/>
      <c r="L181" s="18"/>
      <c r="M181" s="18"/>
    </row>
    <row r="182" spans="2:13" ht="12.75">
      <c r="B182" s="18"/>
      <c r="C182" s="18"/>
      <c r="D182" s="18"/>
      <c r="E182" s="18"/>
      <c r="F182" s="18"/>
      <c r="G182" s="18"/>
      <c r="H182" s="18"/>
      <c r="I182" s="18"/>
      <c r="J182" s="18"/>
      <c r="K182" s="18"/>
      <c r="L182" s="18"/>
      <c r="M182" s="18"/>
    </row>
    <row r="183" spans="2:13" ht="12.75">
      <c r="B183" s="18"/>
      <c r="C183" s="18"/>
      <c r="D183" s="18"/>
      <c r="E183" s="18"/>
      <c r="F183" s="18"/>
      <c r="G183" s="18"/>
      <c r="H183" s="18"/>
      <c r="I183" s="18"/>
      <c r="J183" s="18"/>
      <c r="K183" s="18"/>
      <c r="L183" s="18"/>
      <c r="M183" s="18"/>
    </row>
    <row r="184" spans="2:13" ht="12.75">
      <c r="B184" s="18"/>
      <c r="C184" s="18"/>
      <c r="D184" s="18"/>
      <c r="E184" s="18"/>
      <c r="F184" s="18"/>
      <c r="G184" s="18"/>
      <c r="H184" s="18"/>
      <c r="I184" s="18"/>
      <c r="J184" s="18"/>
      <c r="K184" s="18"/>
      <c r="L184" s="18"/>
      <c r="M184" s="18"/>
    </row>
    <row r="185" spans="2:13" ht="12.75">
      <c r="B185" s="18"/>
      <c r="C185" s="18"/>
      <c r="D185" s="18"/>
      <c r="E185" s="18"/>
      <c r="F185" s="18"/>
      <c r="G185" s="18"/>
      <c r="H185" s="18"/>
      <c r="I185" s="18"/>
      <c r="J185" s="18"/>
      <c r="K185" s="18"/>
      <c r="L185" s="18"/>
      <c r="M185" s="18"/>
    </row>
    <row r="186" spans="2:13" ht="12.75">
      <c r="B186" s="18"/>
      <c r="C186" s="18"/>
      <c r="D186" s="18"/>
      <c r="E186" s="18"/>
      <c r="F186" s="18"/>
      <c r="G186" s="18"/>
      <c r="H186" s="18"/>
      <c r="I186" s="18"/>
      <c r="J186" s="18"/>
      <c r="K186" s="18"/>
      <c r="L186" s="18"/>
      <c r="M186" s="18"/>
    </row>
    <row r="187" spans="2:13" ht="12.75">
      <c r="B187" s="18"/>
      <c r="C187" s="18"/>
      <c r="D187" s="18"/>
      <c r="E187" s="18"/>
      <c r="F187" s="18"/>
      <c r="G187" s="18"/>
      <c r="H187" s="18"/>
      <c r="I187" s="18"/>
      <c r="J187" s="18"/>
      <c r="K187" s="18"/>
      <c r="L187" s="18"/>
      <c r="M187" s="18"/>
    </row>
    <row r="188" spans="2:13" ht="12.75">
      <c r="B188" s="18"/>
      <c r="C188" s="18"/>
      <c r="D188" s="18"/>
      <c r="E188" s="18"/>
      <c r="F188" s="18"/>
      <c r="G188" s="18"/>
      <c r="H188" s="18"/>
      <c r="I188" s="18"/>
      <c r="J188" s="18"/>
      <c r="K188" s="18"/>
      <c r="L188" s="18"/>
      <c r="M188" s="18"/>
    </row>
    <row r="189" spans="2:13" ht="12.75">
      <c r="B189" s="18"/>
      <c r="C189" s="18"/>
      <c r="D189" s="18"/>
      <c r="E189" s="18"/>
      <c r="F189" s="18"/>
      <c r="G189" s="18"/>
      <c r="H189" s="18"/>
      <c r="I189" s="18"/>
      <c r="J189" s="18"/>
      <c r="K189" s="18"/>
      <c r="L189" s="18"/>
      <c r="M189" s="18"/>
    </row>
    <row r="190" spans="2:13" ht="12.75">
      <c r="B190" s="18"/>
      <c r="C190" s="18"/>
      <c r="D190" s="18"/>
      <c r="E190" s="18"/>
      <c r="F190" s="18"/>
      <c r="G190" s="18"/>
      <c r="H190" s="18"/>
      <c r="I190" s="18"/>
      <c r="J190" s="18"/>
      <c r="K190" s="18"/>
      <c r="L190" s="18"/>
      <c r="M190" s="18"/>
    </row>
    <row r="191" spans="2:13" ht="12.75">
      <c r="B191" s="18"/>
      <c r="C191" s="18"/>
      <c r="D191" s="18"/>
      <c r="E191" s="18"/>
      <c r="F191" s="18"/>
      <c r="G191" s="18"/>
      <c r="H191" s="18"/>
      <c r="I191" s="18"/>
      <c r="J191" s="18"/>
      <c r="K191" s="18"/>
      <c r="L191" s="18"/>
      <c r="M191" s="18"/>
    </row>
    <row r="192" spans="2:13" ht="12.75">
      <c r="B192" s="18"/>
      <c r="C192" s="18"/>
      <c r="D192" s="18"/>
      <c r="E192" s="18"/>
      <c r="F192" s="18"/>
      <c r="G192" s="18"/>
      <c r="H192" s="18"/>
      <c r="I192" s="18"/>
      <c r="J192" s="18"/>
      <c r="K192" s="18"/>
      <c r="L192" s="18"/>
      <c r="M192" s="18"/>
    </row>
    <row r="193" spans="2:13" ht="12.75">
      <c r="B193" s="18"/>
      <c r="C193" s="18"/>
      <c r="D193" s="18"/>
      <c r="E193" s="18"/>
      <c r="F193" s="18"/>
      <c r="G193" s="18"/>
      <c r="H193" s="18"/>
      <c r="I193" s="18"/>
      <c r="J193" s="18"/>
      <c r="K193" s="18"/>
      <c r="L193" s="18"/>
      <c r="M193" s="18"/>
    </row>
    <row r="194" spans="2:13" ht="12.75">
      <c r="B194" s="18"/>
      <c r="C194" s="18"/>
      <c r="D194" s="18"/>
      <c r="E194" s="18"/>
      <c r="F194" s="18"/>
      <c r="G194" s="18"/>
      <c r="H194" s="18"/>
      <c r="I194" s="18"/>
      <c r="J194" s="18"/>
      <c r="K194" s="18"/>
      <c r="L194" s="18"/>
      <c r="M194" s="18"/>
    </row>
    <row r="195" spans="2:13" ht="12.75">
      <c r="B195" s="18"/>
      <c r="C195" s="18"/>
      <c r="D195" s="18"/>
      <c r="E195" s="18"/>
      <c r="F195" s="18"/>
      <c r="G195" s="18"/>
      <c r="H195" s="18"/>
      <c r="I195" s="18"/>
      <c r="J195" s="18"/>
      <c r="K195" s="18"/>
      <c r="L195" s="18"/>
      <c r="M195" s="18"/>
    </row>
    <row r="196" spans="2:13" ht="12.75">
      <c r="B196" s="18"/>
      <c r="C196" s="18"/>
      <c r="D196" s="18"/>
      <c r="E196" s="18"/>
      <c r="F196" s="18"/>
      <c r="G196" s="18"/>
      <c r="H196" s="18"/>
      <c r="I196" s="18"/>
      <c r="J196" s="18"/>
      <c r="K196" s="18"/>
      <c r="L196" s="18"/>
      <c r="M196" s="18"/>
    </row>
    <row r="197" spans="2:13" ht="12.75">
      <c r="B197" s="18"/>
      <c r="C197" s="18"/>
      <c r="D197" s="18"/>
      <c r="E197" s="18"/>
      <c r="F197" s="18"/>
      <c r="G197" s="18"/>
      <c r="H197" s="18"/>
      <c r="I197" s="18"/>
      <c r="J197" s="18"/>
      <c r="K197" s="18"/>
      <c r="L197" s="18"/>
      <c r="M197" s="18"/>
    </row>
    <row r="198" spans="2:13" ht="12.75">
      <c r="B198" s="18"/>
      <c r="C198" s="18"/>
      <c r="D198" s="18"/>
      <c r="E198" s="18"/>
      <c r="F198" s="18"/>
      <c r="G198" s="18"/>
      <c r="H198" s="18"/>
      <c r="I198" s="18"/>
      <c r="J198" s="18"/>
      <c r="K198" s="18"/>
      <c r="L198" s="18"/>
      <c r="M198" s="18"/>
    </row>
    <row r="199" spans="2:13" ht="12.75">
      <c r="B199" s="18"/>
      <c r="C199" s="18"/>
      <c r="D199" s="18"/>
      <c r="E199" s="18"/>
      <c r="F199" s="18"/>
      <c r="G199" s="18"/>
      <c r="H199" s="18"/>
      <c r="I199" s="18"/>
      <c r="J199" s="18"/>
      <c r="K199" s="18"/>
      <c r="L199" s="18"/>
      <c r="M199" s="18"/>
    </row>
    <row r="200" spans="2:13" ht="12.75">
      <c r="B200" s="18"/>
      <c r="C200" s="18"/>
      <c r="D200" s="18"/>
      <c r="E200" s="18"/>
      <c r="F200" s="18"/>
      <c r="G200" s="18"/>
      <c r="H200" s="18"/>
      <c r="I200" s="18"/>
      <c r="J200" s="18"/>
      <c r="K200" s="18"/>
      <c r="L200" s="18"/>
      <c r="M200" s="18"/>
    </row>
    <row r="201" spans="2:13" ht="12.75">
      <c r="B201" s="18"/>
      <c r="C201" s="18"/>
      <c r="D201" s="18"/>
      <c r="E201" s="18"/>
      <c r="F201" s="18"/>
      <c r="G201" s="18"/>
      <c r="H201" s="18"/>
      <c r="I201" s="18"/>
      <c r="J201" s="18"/>
      <c r="K201" s="18"/>
      <c r="L201" s="18"/>
      <c r="M201" s="18"/>
    </row>
    <row r="202" spans="2:13" ht="12.75">
      <c r="B202" s="18"/>
      <c r="C202" s="18"/>
      <c r="D202" s="18"/>
      <c r="E202" s="18"/>
      <c r="F202" s="18"/>
      <c r="G202" s="18"/>
      <c r="H202" s="18"/>
      <c r="I202" s="18"/>
      <c r="J202" s="18"/>
      <c r="K202" s="18"/>
      <c r="L202" s="18"/>
      <c r="M202" s="18"/>
    </row>
    <row r="203" spans="2:13" ht="12.75">
      <c r="B203" s="18"/>
      <c r="C203" s="18"/>
      <c r="D203" s="18"/>
      <c r="E203" s="18"/>
      <c r="F203" s="18"/>
      <c r="G203" s="18"/>
      <c r="H203" s="18"/>
      <c r="I203" s="18"/>
      <c r="J203" s="18"/>
      <c r="K203" s="18"/>
      <c r="L203" s="18"/>
      <c r="M203" s="18"/>
    </row>
    <row r="204" spans="2:13" ht="12.75">
      <c r="B204" s="18"/>
      <c r="C204" s="18"/>
      <c r="D204" s="18"/>
      <c r="E204" s="18"/>
      <c r="F204" s="18"/>
      <c r="G204" s="18"/>
      <c r="H204" s="18"/>
      <c r="I204" s="18"/>
      <c r="J204" s="18"/>
      <c r="K204" s="18"/>
      <c r="L204" s="18"/>
      <c r="M204" s="18"/>
    </row>
    <row r="205" spans="2:13" ht="12.75">
      <c r="B205" s="18"/>
      <c r="C205" s="18"/>
      <c r="D205" s="18"/>
      <c r="E205" s="18"/>
      <c r="F205" s="18"/>
      <c r="G205" s="18"/>
      <c r="H205" s="18"/>
      <c r="I205" s="18"/>
      <c r="J205" s="18"/>
      <c r="K205" s="18"/>
      <c r="L205" s="18"/>
      <c r="M205" s="18"/>
    </row>
    <row r="206" spans="2:13" ht="12.75">
      <c r="B206" s="18"/>
      <c r="C206" s="18"/>
      <c r="D206" s="18"/>
      <c r="E206" s="18"/>
      <c r="F206" s="18"/>
      <c r="G206" s="18"/>
      <c r="H206" s="18"/>
      <c r="I206" s="18"/>
      <c r="J206" s="18"/>
      <c r="K206" s="18"/>
      <c r="L206" s="18"/>
      <c r="M206" s="18"/>
    </row>
    <row r="207" spans="2:13" ht="12.75">
      <c r="B207" s="18"/>
      <c r="C207" s="18"/>
      <c r="D207" s="18"/>
      <c r="E207" s="18"/>
      <c r="F207" s="18"/>
      <c r="G207" s="18"/>
      <c r="H207" s="18"/>
      <c r="I207" s="18"/>
      <c r="J207" s="18"/>
      <c r="K207" s="18"/>
      <c r="L207" s="18"/>
      <c r="M207" s="18"/>
    </row>
    <row r="208" spans="2:13" ht="12.75">
      <c r="B208" s="18"/>
      <c r="C208" s="18"/>
      <c r="D208" s="18"/>
      <c r="E208" s="18"/>
      <c r="F208" s="18"/>
      <c r="G208" s="18"/>
      <c r="H208" s="18"/>
      <c r="I208" s="18"/>
      <c r="J208" s="18"/>
      <c r="K208" s="18"/>
      <c r="L208" s="18"/>
      <c r="M208" s="18"/>
    </row>
    <row r="209" spans="2:13" ht="12.75">
      <c r="B209" s="18"/>
      <c r="C209" s="18"/>
      <c r="D209" s="18"/>
      <c r="E209" s="18"/>
      <c r="F209" s="18"/>
      <c r="G209" s="18"/>
      <c r="H209" s="18"/>
      <c r="I209" s="18"/>
      <c r="J209" s="18"/>
      <c r="K209" s="18"/>
      <c r="L209" s="18"/>
      <c r="M209" s="18"/>
    </row>
    <row r="210" spans="2:13" ht="12.75">
      <c r="B210" s="18"/>
      <c r="C210" s="18"/>
      <c r="D210" s="18"/>
      <c r="E210" s="18"/>
      <c r="F210" s="18"/>
      <c r="G210" s="18"/>
      <c r="H210" s="18"/>
      <c r="I210" s="18"/>
      <c r="J210" s="18"/>
      <c r="K210" s="18"/>
      <c r="L210" s="18"/>
      <c r="M210" s="18"/>
    </row>
    <row r="211" spans="2:13" ht="12.75">
      <c r="B211" s="18"/>
      <c r="C211" s="18"/>
      <c r="D211" s="18"/>
      <c r="E211" s="18"/>
      <c r="F211" s="18"/>
      <c r="G211" s="18"/>
      <c r="H211" s="18"/>
      <c r="I211" s="18"/>
      <c r="J211" s="18"/>
      <c r="K211" s="18"/>
      <c r="L211" s="18"/>
      <c r="M211" s="18"/>
    </row>
    <row r="212" spans="2:13" ht="12.75">
      <c r="B212" s="18"/>
      <c r="C212" s="18"/>
      <c r="D212" s="18"/>
      <c r="E212" s="18"/>
      <c r="F212" s="18"/>
      <c r="G212" s="18"/>
      <c r="H212" s="18"/>
      <c r="I212" s="18"/>
      <c r="J212" s="18"/>
      <c r="K212" s="18"/>
      <c r="L212" s="18"/>
      <c r="M212" s="18"/>
    </row>
  </sheetData>
  <printOptions/>
  <pageMargins left="0.75" right="0.75" top="0.4"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R208"/>
  <sheetViews>
    <sheetView workbookViewId="0" topLeftCell="A1">
      <pane ySplit="3" topLeftCell="BM4" activePane="bottomLeft" state="frozen"/>
      <selection pane="topLeft" activeCell="N8" sqref="N8"/>
      <selection pane="bottomLeft" activeCell="A1" sqref="A1"/>
    </sheetView>
  </sheetViews>
  <sheetFormatPr defaultColWidth="9.140625" defaultRowHeight="12.75"/>
  <cols>
    <col min="1" max="1" width="9.7109375" style="21" customWidth="1"/>
    <col min="2" max="2" width="11.28125" style="58" customWidth="1"/>
    <col min="3" max="12" width="7.8515625" style="24" customWidth="1"/>
    <col min="13" max="15" width="9.421875" style="24" customWidth="1"/>
    <col min="16" max="16384" width="7.8515625" style="24" customWidth="1"/>
  </cols>
  <sheetData>
    <row r="1" spans="1:14" ht="12">
      <c r="A1" s="57" t="s">
        <v>116</v>
      </c>
      <c r="B1" s="20" t="s">
        <v>42</v>
      </c>
      <c r="I1" s="58"/>
      <c r="J1" s="58"/>
      <c r="K1" s="58"/>
      <c r="N1" s="59"/>
    </row>
    <row r="2" spans="2:14" ht="12">
      <c r="B2" s="60"/>
      <c r="C2" s="60"/>
      <c r="D2" s="60"/>
      <c r="E2" s="60"/>
      <c r="F2" s="60"/>
      <c r="G2" s="60"/>
      <c r="H2" s="60"/>
      <c r="I2" s="60"/>
      <c r="J2" s="60"/>
      <c r="K2" s="61"/>
      <c r="L2" s="61"/>
      <c r="M2" s="61"/>
      <c r="N2" s="60"/>
    </row>
    <row r="3" spans="2:15" ht="12">
      <c r="B3" s="23">
        <v>1990</v>
      </c>
      <c r="C3" s="23">
        <v>1991</v>
      </c>
      <c r="D3" s="23">
        <v>1992</v>
      </c>
      <c r="E3" s="23">
        <v>1993</v>
      </c>
      <c r="F3" s="23">
        <v>1994</v>
      </c>
      <c r="G3" s="23">
        <v>1995</v>
      </c>
      <c r="H3" s="23">
        <v>1996</v>
      </c>
      <c r="I3" s="23">
        <v>1997</v>
      </c>
      <c r="J3" s="23">
        <v>1998</v>
      </c>
      <c r="K3" s="23">
        <v>1999</v>
      </c>
      <c r="L3" s="23">
        <v>2000</v>
      </c>
      <c r="M3" s="23">
        <v>2001</v>
      </c>
      <c r="N3" s="23">
        <v>2002</v>
      </c>
      <c r="O3" s="23">
        <v>2003</v>
      </c>
    </row>
    <row r="4" spans="1:15" s="63" customFormat="1" ht="12">
      <c r="A4" s="7" t="s">
        <v>1</v>
      </c>
      <c r="B4" s="62">
        <v>6.539</v>
      </c>
      <c r="C4" s="62">
        <v>6.771</v>
      </c>
      <c r="D4" s="62">
        <v>6.798</v>
      </c>
      <c r="E4" s="62">
        <v>6.694</v>
      </c>
      <c r="F4" s="62">
        <v>6.638</v>
      </c>
      <c r="G4" s="62">
        <v>6.757</v>
      </c>
      <c r="H4" s="62">
        <v>6.788</v>
      </c>
      <c r="I4" s="62">
        <v>6.98</v>
      </c>
      <c r="J4" s="62">
        <v>7.097</v>
      </c>
      <c r="K4" s="62">
        <v>7.354</v>
      </c>
      <c r="L4" s="62">
        <v>7.732</v>
      </c>
      <c r="M4" s="62">
        <v>8.038</v>
      </c>
      <c r="N4" s="62">
        <v>8.259</v>
      </c>
      <c r="O4" s="13">
        <v>8.264</v>
      </c>
    </row>
    <row r="5" spans="1:15" s="63" customFormat="1" ht="12">
      <c r="A5" s="7" t="s">
        <v>2</v>
      </c>
      <c r="B5" s="62">
        <v>3.607</v>
      </c>
      <c r="C5" s="62">
        <v>3.468</v>
      </c>
      <c r="D5" s="62">
        <v>3.561</v>
      </c>
      <c r="E5" s="64">
        <v>4.939</v>
      </c>
      <c r="F5" s="64">
        <v>5.052</v>
      </c>
      <c r="G5" s="64">
        <v>4.888</v>
      </c>
      <c r="H5" s="64">
        <v>4.821</v>
      </c>
      <c r="I5" s="64">
        <v>5.173</v>
      </c>
      <c r="J5" s="64">
        <v>5.365</v>
      </c>
      <c r="K5" s="64">
        <v>5.31</v>
      </c>
      <c r="L5" s="64">
        <v>5.537</v>
      </c>
      <c r="M5" s="64">
        <v>5.721</v>
      </c>
      <c r="N5" s="65">
        <v>5.745</v>
      </c>
      <c r="O5" s="65">
        <v>5.826</v>
      </c>
    </row>
    <row r="6" spans="1:15" s="63" customFormat="1" ht="12">
      <c r="A6" s="7" t="s">
        <v>3</v>
      </c>
      <c r="B6" s="66">
        <v>43.56</v>
      </c>
      <c r="C6" s="62">
        <v>57.034</v>
      </c>
      <c r="D6" s="62">
        <v>57.24</v>
      </c>
      <c r="E6" s="67">
        <v>63.361</v>
      </c>
      <c r="F6" s="67">
        <v>65.169</v>
      </c>
      <c r="G6" s="68">
        <v>70.977</v>
      </c>
      <c r="H6" s="68">
        <v>71.73</v>
      </c>
      <c r="I6" s="68">
        <v>72.403</v>
      </c>
      <c r="J6" s="68">
        <v>72.666</v>
      </c>
      <c r="K6" s="68">
        <v>73.796</v>
      </c>
      <c r="L6" s="68">
        <v>75.404</v>
      </c>
      <c r="M6" s="68">
        <v>75.754</v>
      </c>
      <c r="N6" s="68">
        <v>71.366</v>
      </c>
      <c r="O6" s="68">
        <v>71.293</v>
      </c>
    </row>
    <row r="7" spans="1:15" s="63" customFormat="1" ht="12">
      <c r="A7" s="7" t="s">
        <v>4</v>
      </c>
      <c r="B7" s="62">
        <v>1.977</v>
      </c>
      <c r="C7" s="62">
        <v>1.995</v>
      </c>
      <c r="D7" s="62">
        <v>2.004</v>
      </c>
      <c r="E7" s="62">
        <v>1.726</v>
      </c>
      <c r="F7" s="62">
        <v>1.399</v>
      </c>
      <c r="G7" s="62">
        <v>1.568</v>
      </c>
      <c r="H7" s="62">
        <v>1.751</v>
      </c>
      <c r="I7" s="62">
        <v>1.884</v>
      </c>
      <c r="J7" s="62">
        <v>1.552</v>
      </c>
      <c r="K7" s="62">
        <v>1.583</v>
      </c>
      <c r="L7" s="62">
        <v>1.886</v>
      </c>
      <c r="M7" s="69">
        <v>1.747</v>
      </c>
      <c r="N7" s="70">
        <v>1.836</v>
      </c>
      <c r="O7" s="71">
        <v>1.574</v>
      </c>
    </row>
    <row r="8" spans="1:15" s="63" customFormat="1" ht="12">
      <c r="A8" s="7" t="s">
        <v>5</v>
      </c>
      <c r="B8" s="62">
        <v>15.476</v>
      </c>
      <c r="C8" s="62">
        <v>15.022</v>
      </c>
      <c r="D8" s="62">
        <v>16.302</v>
      </c>
      <c r="E8" s="62">
        <v>15.234</v>
      </c>
      <c r="F8" s="62">
        <v>14.853</v>
      </c>
      <c r="G8" s="62">
        <v>15.313</v>
      </c>
      <c r="H8" s="62">
        <v>15.605</v>
      </c>
      <c r="I8" s="62">
        <v>16.579</v>
      </c>
      <c r="J8" s="62">
        <v>17.478</v>
      </c>
      <c r="K8" s="62">
        <v>18.143</v>
      </c>
      <c r="L8" s="62">
        <v>18.571</v>
      </c>
      <c r="M8" s="62">
        <v>19.191</v>
      </c>
      <c r="N8" s="62">
        <v>19.48</v>
      </c>
      <c r="O8" s="13">
        <v>19.309</v>
      </c>
    </row>
    <row r="9" spans="1:15" s="63" customFormat="1" ht="12">
      <c r="A9" s="7" t="s">
        <v>6</v>
      </c>
      <c r="B9" s="62">
        <v>63.961</v>
      </c>
      <c r="C9" s="62">
        <v>62.301</v>
      </c>
      <c r="D9" s="62">
        <v>62.257</v>
      </c>
      <c r="E9" s="62">
        <v>58.603</v>
      </c>
      <c r="F9" s="62">
        <v>58.928</v>
      </c>
      <c r="G9" s="62">
        <v>55.563</v>
      </c>
      <c r="H9" s="62">
        <v>59.773</v>
      </c>
      <c r="I9" s="62">
        <v>61.573</v>
      </c>
      <c r="J9" s="62">
        <v>64.186</v>
      </c>
      <c r="K9" s="62">
        <v>66.298</v>
      </c>
      <c r="L9" s="62">
        <v>69.571</v>
      </c>
      <c r="M9" s="62">
        <v>71.209</v>
      </c>
      <c r="N9" s="69">
        <v>73.227</v>
      </c>
      <c r="O9" s="62">
        <v>71.937</v>
      </c>
    </row>
    <row r="10" spans="1:15" s="63" customFormat="1" ht="12">
      <c r="A10" s="7" t="s">
        <v>7</v>
      </c>
      <c r="B10" s="62">
        <v>1.226</v>
      </c>
      <c r="C10" s="62">
        <v>1.29</v>
      </c>
      <c r="D10" s="62">
        <v>1.226</v>
      </c>
      <c r="E10" s="62">
        <v>1.274</v>
      </c>
      <c r="F10" s="62">
        <v>1.26</v>
      </c>
      <c r="G10" s="62">
        <v>1.291</v>
      </c>
      <c r="H10" s="62">
        <v>1.295</v>
      </c>
      <c r="I10" s="62">
        <v>1.387</v>
      </c>
      <c r="J10" s="62">
        <v>1.421</v>
      </c>
      <c r="K10" s="62">
        <v>1.458</v>
      </c>
      <c r="L10" s="62">
        <v>1.389</v>
      </c>
      <c r="M10" s="62">
        <v>1.515</v>
      </c>
      <c r="N10" s="62">
        <v>1.628</v>
      </c>
      <c r="O10" s="13">
        <v>1.601</v>
      </c>
    </row>
    <row r="11" spans="1:15" s="63" customFormat="1" ht="12">
      <c r="A11" s="7" t="s">
        <v>8</v>
      </c>
      <c r="B11" s="62">
        <v>44.709</v>
      </c>
      <c r="C11" s="62">
        <v>45.065</v>
      </c>
      <c r="D11" s="62">
        <v>44.408</v>
      </c>
      <c r="E11" s="62">
        <v>42.72</v>
      </c>
      <c r="F11" s="62">
        <v>43.375</v>
      </c>
      <c r="G11" s="62">
        <v>43.859</v>
      </c>
      <c r="H11" s="62">
        <v>44.782</v>
      </c>
      <c r="I11" s="62">
        <v>43.591</v>
      </c>
      <c r="J11" s="62">
        <v>41.392</v>
      </c>
      <c r="K11" s="62">
        <v>43.424</v>
      </c>
      <c r="L11" s="62">
        <v>47.133</v>
      </c>
      <c r="M11" s="69">
        <v>46.752</v>
      </c>
      <c r="N11" s="69">
        <v>45.957</v>
      </c>
      <c r="O11" s="13">
        <v>45.255</v>
      </c>
    </row>
    <row r="12" spans="1:15" s="63" customFormat="1" ht="12">
      <c r="A12" s="7" t="s">
        <v>9</v>
      </c>
      <c r="B12" s="62">
        <v>0.208</v>
      </c>
      <c r="C12" s="62">
        <v>0.22</v>
      </c>
      <c r="D12" s="62">
        <v>0.255</v>
      </c>
      <c r="E12" s="62">
        <v>0.262</v>
      </c>
      <c r="F12" s="62">
        <v>0.289</v>
      </c>
      <c r="G12" s="62">
        <v>0.287</v>
      </c>
      <c r="H12" s="62">
        <v>0.284</v>
      </c>
      <c r="I12" s="62">
        <v>0.295</v>
      </c>
      <c r="J12" s="62">
        <v>0.3</v>
      </c>
      <c r="K12" s="62">
        <v>0.31</v>
      </c>
      <c r="L12" s="62">
        <v>0.332</v>
      </c>
      <c r="M12" s="62">
        <v>0.346</v>
      </c>
      <c r="N12" s="62">
        <v>0.357</v>
      </c>
      <c r="O12" s="62">
        <v>0.262</v>
      </c>
    </row>
    <row r="13" spans="1:15" s="63" customFormat="1" ht="12">
      <c r="A13" s="7" t="s">
        <v>10</v>
      </c>
      <c r="B13" s="62" t="s">
        <v>40</v>
      </c>
      <c r="C13" s="62">
        <v>13.3</v>
      </c>
      <c r="D13" s="62">
        <v>14.3</v>
      </c>
      <c r="E13" s="62">
        <v>13.7</v>
      </c>
      <c r="F13" s="62">
        <v>12.8</v>
      </c>
      <c r="G13" s="62">
        <v>13</v>
      </c>
      <c r="H13" s="62">
        <v>13.1</v>
      </c>
      <c r="I13" s="62">
        <v>14.2</v>
      </c>
      <c r="J13" s="62">
        <v>14.9</v>
      </c>
      <c r="K13" s="62">
        <v>15</v>
      </c>
      <c r="L13" s="62">
        <v>15.4</v>
      </c>
      <c r="M13" s="62">
        <v>15.5</v>
      </c>
      <c r="N13" s="62">
        <v>15.5</v>
      </c>
      <c r="O13" s="72">
        <v>13.8</v>
      </c>
    </row>
    <row r="14" spans="1:15" s="63" customFormat="1" ht="12">
      <c r="A14" s="7" t="s">
        <v>11</v>
      </c>
      <c r="B14" s="62">
        <v>8.575</v>
      </c>
      <c r="C14" s="62">
        <v>9.208</v>
      </c>
      <c r="D14" s="62">
        <v>9.561</v>
      </c>
      <c r="E14" s="62">
        <v>9.342</v>
      </c>
      <c r="F14" s="62">
        <v>9.202</v>
      </c>
      <c r="G14" s="62">
        <v>9.628</v>
      </c>
      <c r="H14" s="62">
        <v>9.689</v>
      </c>
      <c r="I14" s="62">
        <v>8.14</v>
      </c>
      <c r="J14" s="62">
        <v>7.971</v>
      </c>
      <c r="K14" s="62">
        <v>7.997</v>
      </c>
      <c r="L14" s="62">
        <v>8.206</v>
      </c>
      <c r="M14" s="62">
        <v>8.24</v>
      </c>
      <c r="N14" s="62">
        <v>8.301</v>
      </c>
      <c r="O14" s="13">
        <v>8.249</v>
      </c>
    </row>
    <row r="15" spans="1:15" s="63" customFormat="1" ht="12">
      <c r="A15" s="7" t="s">
        <v>12</v>
      </c>
      <c r="B15" s="62">
        <v>5.664</v>
      </c>
      <c r="C15" s="62">
        <v>5.692</v>
      </c>
      <c r="D15" s="62">
        <v>5.694</v>
      </c>
      <c r="E15" s="62">
        <v>5.397</v>
      </c>
      <c r="F15" s="62">
        <v>5.149</v>
      </c>
      <c r="G15" s="62">
        <v>4.84</v>
      </c>
      <c r="H15" s="62">
        <v>4.503</v>
      </c>
      <c r="I15" s="62">
        <v>4.563</v>
      </c>
      <c r="J15" s="62">
        <v>4.602</v>
      </c>
      <c r="K15" s="62">
        <v>4.329</v>
      </c>
      <c r="L15" s="62">
        <v>3.632</v>
      </c>
      <c r="M15" s="62">
        <v>3.692</v>
      </c>
      <c r="N15" s="62">
        <v>3.683</v>
      </c>
      <c r="O15" s="13">
        <v>3.585</v>
      </c>
    </row>
    <row r="16" spans="1:15" s="63" customFormat="1" ht="12">
      <c r="A16" s="7" t="s">
        <v>13</v>
      </c>
      <c r="B16" s="62">
        <v>3.331</v>
      </c>
      <c r="C16" s="62">
        <v>3.23</v>
      </c>
      <c r="D16" s="62">
        <v>3.057</v>
      </c>
      <c r="E16" s="62">
        <v>3.007</v>
      </c>
      <c r="F16" s="62">
        <v>3.037</v>
      </c>
      <c r="G16" s="62">
        <v>3.184</v>
      </c>
      <c r="H16" s="62">
        <v>3.254</v>
      </c>
      <c r="I16" s="62">
        <v>3.376</v>
      </c>
      <c r="J16" s="62">
        <v>3.377</v>
      </c>
      <c r="K16" s="62">
        <v>3.415</v>
      </c>
      <c r="L16" s="62">
        <v>3.405</v>
      </c>
      <c r="M16" s="62">
        <v>3.282</v>
      </c>
      <c r="N16" s="70">
        <v>3.318</v>
      </c>
      <c r="O16" s="62">
        <v>3.338</v>
      </c>
    </row>
    <row r="17" spans="1:15" s="63" customFormat="1" ht="12">
      <c r="A17" s="7" t="s">
        <v>14</v>
      </c>
      <c r="B17" s="62">
        <v>6.6</v>
      </c>
      <c r="C17" s="62">
        <v>5.985</v>
      </c>
      <c r="D17" s="62">
        <v>5.963</v>
      </c>
      <c r="E17" s="62">
        <v>6.422</v>
      </c>
      <c r="F17" s="62">
        <v>6.507</v>
      </c>
      <c r="G17" s="62">
        <v>6.839</v>
      </c>
      <c r="H17" s="62">
        <v>6.97</v>
      </c>
      <c r="I17" s="62">
        <v>7.039</v>
      </c>
      <c r="J17" s="62">
        <v>7.23</v>
      </c>
      <c r="K17" s="62">
        <v>7.72</v>
      </c>
      <c r="L17" s="62">
        <v>8.301</v>
      </c>
      <c r="M17" s="62">
        <v>8.8</v>
      </c>
      <c r="N17" s="62">
        <v>9.1</v>
      </c>
      <c r="O17" s="62">
        <v>9.4</v>
      </c>
    </row>
    <row r="18" spans="1:15" s="63" customFormat="1" ht="12">
      <c r="A18" s="7" t="s">
        <v>15</v>
      </c>
      <c r="B18" s="62" t="s">
        <v>40</v>
      </c>
      <c r="C18" s="62">
        <v>32.7</v>
      </c>
      <c r="D18" s="62">
        <v>31.9</v>
      </c>
      <c r="E18" s="62">
        <v>30.6</v>
      </c>
      <c r="F18" s="62">
        <v>29</v>
      </c>
      <c r="G18" s="62">
        <v>30.2</v>
      </c>
      <c r="H18" s="62">
        <v>32.3</v>
      </c>
      <c r="I18" s="62">
        <v>34.9</v>
      </c>
      <c r="J18" s="62">
        <v>36.5</v>
      </c>
      <c r="K18" s="62">
        <v>38.7</v>
      </c>
      <c r="L18" s="62">
        <v>38.4</v>
      </c>
      <c r="M18" s="62">
        <v>39.3</v>
      </c>
      <c r="N18" s="62">
        <v>39.9</v>
      </c>
      <c r="O18" s="62">
        <v>40.5</v>
      </c>
    </row>
    <row r="19" spans="1:15" s="74" customFormat="1" ht="16.5" customHeight="1">
      <c r="A19" s="26" t="s">
        <v>16</v>
      </c>
      <c r="B19" s="73" t="s">
        <v>40</v>
      </c>
      <c r="C19" s="73">
        <v>263.281</v>
      </c>
      <c r="D19" s="73">
        <v>264.52599999999995</v>
      </c>
      <c r="E19" s="73">
        <v>263.281</v>
      </c>
      <c r="F19" s="73">
        <v>262.658</v>
      </c>
      <c r="G19" s="73">
        <v>268.194</v>
      </c>
      <c r="H19" s="73">
        <v>276.645</v>
      </c>
      <c r="I19" s="73">
        <v>282.08299999999997</v>
      </c>
      <c r="J19" s="73">
        <v>286.03700000000003</v>
      </c>
      <c r="K19" s="73">
        <v>294.837</v>
      </c>
      <c r="L19" s="73">
        <v>304.89899999999994</v>
      </c>
      <c r="M19" s="73">
        <v>309.08700000000005</v>
      </c>
      <c r="N19" s="73">
        <v>307.657</v>
      </c>
      <c r="O19" s="73">
        <v>304.193</v>
      </c>
    </row>
    <row r="20" spans="1:15" s="74" customFormat="1" ht="16.5" customHeight="1">
      <c r="A20" s="26" t="s">
        <v>17</v>
      </c>
      <c r="B20" s="73" t="s">
        <v>40</v>
      </c>
      <c r="C20" s="73">
        <v>219.13299999999998</v>
      </c>
      <c r="D20" s="73">
        <v>221.09799999999998</v>
      </c>
      <c r="E20" s="73">
        <v>219.594</v>
      </c>
      <c r="F20" s="73">
        <v>220.7</v>
      </c>
      <c r="G20" s="73">
        <v>224.699</v>
      </c>
      <c r="H20" s="73">
        <v>230.80299999999997</v>
      </c>
      <c r="I20" s="73">
        <v>233.08700000000002</v>
      </c>
      <c r="J20" s="73">
        <v>235.39</v>
      </c>
      <c r="K20" s="73">
        <v>241.52400000000003</v>
      </c>
      <c r="L20" s="73">
        <v>250.775</v>
      </c>
      <c r="M20" s="73">
        <v>255.26600000000005</v>
      </c>
      <c r="N20" s="73">
        <v>252.91199999999998</v>
      </c>
      <c r="O20" s="73">
        <v>248.467</v>
      </c>
    </row>
    <row r="21" spans="1:15" s="74" customFormat="1" ht="16.5" customHeight="1">
      <c r="A21" s="26" t="s">
        <v>18</v>
      </c>
      <c r="B21" s="73" t="s">
        <v>40</v>
      </c>
      <c r="C21" s="73">
        <v>221.128</v>
      </c>
      <c r="D21" s="73">
        <v>223.102</v>
      </c>
      <c r="E21" s="73">
        <v>221.32</v>
      </c>
      <c r="F21" s="73">
        <v>222.099</v>
      </c>
      <c r="G21" s="73">
        <v>226.267</v>
      </c>
      <c r="H21" s="73">
        <v>232.55399999999995</v>
      </c>
      <c r="I21" s="73">
        <v>234.97099999999998</v>
      </c>
      <c r="J21" s="73">
        <v>236.94200000000004</v>
      </c>
      <c r="K21" s="73">
        <v>243.107</v>
      </c>
      <c r="L21" s="73">
        <v>252.661</v>
      </c>
      <c r="M21" s="73">
        <v>255.26600000000005</v>
      </c>
      <c r="N21" s="73">
        <v>252.91199999999998</v>
      </c>
      <c r="O21" s="73">
        <v>248.467</v>
      </c>
    </row>
    <row r="22" spans="1:15" s="74" customFormat="1" ht="15" customHeight="1">
      <c r="A22" s="26" t="s">
        <v>19</v>
      </c>
      <c r="B22" s="73" t="s">
        <v>40</v>
      </c>
      <c r="C22" s="73">
        <v>219.13299999999998</v>
      </c>
      <c r="D22" s="73">
        <v>221.09799999999998</v>
      </c>
      <c r="E22" s="73">
        <v>219.594</v>
      </c>
      <c r="F22" s="73">
        <v>220.7</v>
      </c>
      <c r="G22" s="73">
        <v>224.699</v>
      </c>
      <c r="H22" s="73">
        <v>230.80299999999997</v>
      </c>
      <c r="I22" s="73">
        <v>233.08700000000002</v>
      </c>
      <c r="J22" s="73">
        <v>235.39</v>
      </c>
      <c r="K22" s="73">
        <v>241.52400000000003</v>
      </c>
      <c r="L22" s="73">
        <v>250.775</v>
      </c>
      <c r="M22" s="73">
        <v>253.51900000000003</v>
      </c>
      <c r="N22" s="73">
        <v>251.07599999999996</v>
      </c>
      <c r="O22" s="73">
        <v>246.893</v>
      </c>
    </row>
    <row r="23" spans="1:15" s="63" customFormat="1" ht="12">
      <c r="A23" s="7" t="s">
        <v>20</v>
      </c>
      <c r="B23" s="75">
        <v>0</v>
      </c>
      <c r="C23" s="75">
        <v>0</v>
      </c>
      <c r="D23" s="75">
        <v>0</v>
      </c>
      <c r="E23" s="75">
        <v>0</v>
      </c>
      <c r="F23" s="75">
        <v>0</v>
      </c>
      <c r="G23" s="75">
        <v>0</v>
      </c>
      <c r="H23" s="75">
        <v>0</v>
      </c>
      <c r="I23" s="75">
        <v>0</v>
      </c>
      <c r="J23" s="75">
        <v>0</v>
      </c>
      <c r="K23" s="75">
        <v>0</v>
      </c>
      <c r="L23" s="75">
        <v>0</v>
      </c>
      <c r="M23" s="75">
        <v>0</v>
      </c>
      <c r="N23" s="75">
        <v>0</v>
      </c>
      <c r="O23" s="75">
        <v>0</v>
      </c>
    </row>
    <row r="24" spans="1:15" s="63" customFormat="1" ht="12">
      <c r="A24" s="7" t="s">
        <v>21</v>
      </c>
      <c r="B24" s="62">
        <v>13.313</v>
      </c>
      <c r="C24" s="62" t="s">
        <v>40</v>
      </c>
      <c r="D24" s="62" t="s">
        <v>40</v>
      </c>
      <c r="E24" s="62">
        <v>8.548</v>
      </c>
      <c r="F24" s="62">
        <v>8.481</v>
      </c>
      <c r="G24" s="62">
        <v>8.005</v>
      </c>
      <c r="H24" s="62">
        <v>8.111</v>
      </c>
      <c r="I24" s="62">
        <v>7.721</v>
      </c>
      <c r="J24" s="62">
        <v>7.018</v>
      </c>
      <c r="K24" s="62">
        <v>6.954</v>
      </c>
      <c r="L24" s="13">
        <v>7.299</v>
      </c>
      <c r="M24" s="13">
        <v>7.299</v>
      </c>
      <c r="N24" s="13">
        <v>6.597</v>
      </c>
      <c r="O24" s="62">
        <v>6.484</v>
      </c>
    </row>
    <row r="25" spans="1:15" s="63" customFormat="1" ht="12">
      <c r="A25" s="7" t="s">
        <v>22</v>
      </c>
      <c r="B25" s="62">
        <v>1.51</v>
      </c>
      <c r="C25" s="62">
        <v>1.273</v>
      </c>
      <c r="D25" s="62">
        <v>0.95</v>
      </c>
      <c r="E25" s="62">
        <v>0.722</v>
      </c>
      <c r="F25" s="62">
        <v>0.537</v>
      </c>
      <c r="G25" s="62">
        <v>0.421</v>
      </c>
      <c r="H25" s="62">
        <v>0.309</v>
      </c>
      <c r="I25" s="62">
        <v>0.262</v>
      </c>
      <c r="J25" s="62">
        <v>0.236</v>
      </c>
      <c r="K25" s="76">
        <v>0.238</v>
      </c>
      <c r="L25" s="77">
        <v>0.263</v>
      </c>
      <c r="M25" s="77">
        <v>0.182</v>
      </c>
      <c r="N25" s="77">
        <v>0.177</v>
      </c>
      <c r="O25" s="77">
        <v>0.181</v>
      </c>
    </row>
    <row r="26" spans="1:15" s="63" customFormat="1" ht="12">
      <c r="A26" s="7" t="s">
        <v>23</v>
      </c>
      <c r="B26" s="62">
        <v>11.403</v>
      </c>
      <c r="C26" s="62">
        <v>9.861</v>
      </c>
      <c r="D26" s="62">
        <v>9.183</v>
      </c>
      <c r="E26" s="62">
        <v>8.432</v>
      </c>
      <c r="F26" s="62">
        <v>8.508</v>
      </c>
      <c r="G26" s="62">
        <v>8.441</v>
      </c>
      <c r="H26" s="62">
        <v>8.582</v>
      </c>
      <c r="I26" s="62">
        <v>8.669</v>
      </c>
      <c r="J26" s="62">
        <v>8.884</v>
      </c>
      <c r="K26" s="62">
        <v>9.514</v>
      </c>
      <c r="L26" s="13">
        <v>9.693</v>
      </c>
      <c r="M26" s="13">
        <v>10.005</v>
      </c>
      <c r="N26" s="13">
        <v>10.531</v>
      </c>
      <c r="O26" s="78">
        <v>10.7</v>
      </c>
    </row>
    <row r="27" spans="1:15" s="63" customFormat="1" ht="12">
      <c r="A27" s="7" t="s">
        <v>24</v>
      </c>
      <c r="B27" s="62">
        <v>5.366</v>
      </c>
      <c r="C27" s="62">
        <v>3.93</v>
      </c>
      <c r="D27" s="62">
        <v>3.656</v>
      </c>
      <c r="E27" s="62">
        <v>2.359</v>
      </c>
      <c r="F27" s="62">
        <v>1.794</v>
      </c>
      <c r="G27" s="62">
        <v>1.373</v>
      </c>
      <c r="H27" s="62">
        <v>1.149</v>
      </c>
      <c r="I27" s="62">
        <v>1.154</v>
      </c>
      <c r="J27" s="62">
        <v>1.059</v>
      </c>
      <c r="K27" s="62">
        <v>0.984</v>
      </c>
      <c r="L27" s="13">
        <v>0.715</v>
      </c>
      <c r="M27" s="13">
        <v>0.706</v>
      </c>
      <c r="N27" s="13">
        <v>0.744</v>
      </c>
      <c r="O27" s="13">
        <v>0.762</v>
      </c>
    </row>
    <row r="28" spans="1:15" s="63" customFormat="1" ht="12">
      <c r="A28" s="7" t="s">
        <v>25</v>
      </c>
      <c r="B28" s="62">
        <v>3.64</v>
      </c>
      <c r="C28" s="62">
        <v>3.225</v>
      </c>
      <c r="D28" s="62">
        <v>2.74</v>
      </c>
      <c r="E28" s="62">
        <v>2.7</v>
      </c>
      <c r="F28" s="62">
        <v>1.574</v>
      </c>
      <c r="G28" s="62">
        <v>1.13</v>
      </c>
      <c r="H28" s="62">
        <v>0.953</v>
      </c>
      <c r="I28" s="62">
        <v>0.842</v>
      </c>
      <c r="J28" s="62">
        <v>0.8</v>
      </c>
      <c r="K28" s="62">
        <v>0.745</v>
      </c>
      <c r="L28" s="13">
        <v>0.611</v>
      </c>
      <c r="M28" s="13">
        <v>0.533</v>
      </c>
      <c r="N28" s="13">
        <v>0.498</v>
      </c>
      <c r="O28" s="13">
        <v>0.432</v>
      </c>
    </row>
    <row r="29" spans="1:15" s="60" customFormat="1" ht="12">
      <c r="A29" s="7" t="s">
        <v>26</v>
      </c>
      <c r="B29" s="75">
        <v>0</v>
      </c>
      <c r="C29" s="75">
        <v>0</v>
      </c>
      <c r="D29" s="75">
        <v>0</v>
      </c>
      <c r="E29" s="75">
        <v>0</v>
      </c>
      <c r="F29" s="75">
        <v>0</v>
      </c>
      <c r="G29" s="75">
        <v>0</v>
      </c>
      <c r="H29" s="75">
        <v>0</v>
      </c>
      <c r="I29" s="75">
        <v>0</v>
      </c>
      <c r="J29" s="75">
        <v>0</v>
      </c>
      <c r="K29" s="75">
        <v>0</v>
      </c>
      <c r="L29" s="75">
        <v>0</v>
      </c>
      <c r="M29" s="75">
        <v>0</v>
      </c>
      <c r="N29" s="75">
        <v>0</v>
      </c>
      <c r="O29" s="75">
        <v>0</v>
      </c>
    </row>
    <row r="30" spans="1:15" s="63" customFormat="1" ht="12">
      <c r="A30" s="7" t="s">
        <v>27</v>
      </c>
      <c r="B30" s="62">
        <v>50.373</v>
      </c>
      <c r="C30" s="62">
        <v>40.115</v>
      </c>
      <c r="D30" s="62">
        <v>32.571</v>
      </c>
      <c r="E30" s="62">
        <v>30.865</v>
      </c>
      <c r="F30" s="62">
        <v>27.61</v>
      </c>
      <c r="G30" s="62">
        <v>26.635</v>
      </c>
      <c r="H30" s="62">
        <v>19.807</v>
      </c>
      <c r="I30" s="62">
        <v>19.928</v>
      </c>
      <c r="J30" s="62">
        <v>20.553</v>
      </c>
      <c r="K30" s="62">
        <v>21.518</v>
      </c>
      <c r="L30" s="79">
        <v>24.093</v>
      </c>
      <c r="M30" s="79">
        <v>22.469</v>
      </c>
      <c r="N30" s="79">
        <v>20.749</v>
      </c>
      <c r="O30" s="13">
        <v>19.643</v>
      </c>
    </row>
    <row r="31" spans="1:15" s="63" customFormat="1" ht="12">
      <c r="A31" s="7" t="s">
        <v>28</v>
      </c>
      <c r="B31" s="76">
        <v>1.429</v>
      </c>
      <c r="C31" s="76">
        <v>0.814</v>
      </c>
      <c r="D31" s="76">
        <v>0.547</v>
      </c>
      <c r="E31" s="76">
        <v>0.566</v>
      </c>
      <c r="F31" s="76">
        <v>0.59</v>
      </c>
      <c r="G31" s="76">
        <v>0.595</v>
      </c>
      <c r="H31" s="76">
        <v>0.613</v>
      </c>
      <c r="I31" s="76">
        <v>0.616</v>
      </c>
      <c r="J31" s="76">
        <v>0.645</v>
      </c>
      <c r="K31" s="76">
        <v>0.623</v>
      </c>
      <c r="L31" s="76">
        <v>0.817</v>
      </c>
      <c r="M31" s="76">
        <v>0.715</v>
      </c>
      <c r="N31" s="77">
        <v>0.749</v>
      </c>
      <c r="O31" s="77">
        <v>0.779</v>
      </c>
    </row>
    <row r="32" spans="1:15" s="63" customFormat="1" ht="12">
      <c r="A32" s="7" t="s">
        <v>29</v>
      </c>
      <c r="B32" s="76">
        <v>6.381</v>
      </c>
      <c r="C32" s="76">
        <v>6.002</v>
      </c>
      <c r="D32" s="76">
        <v>5.453</v>
      </c>
      <c r="E32" s="76">
        <v>4.569</v>
      </c>
      <c r="F32" s="76">
        <v>4.548</v>
      </c>
      <c r="G32" s="76">
        <v>4.2</v>
      </c>
      <c r="H32" s="76">
        <v>3.752</v>
      </c>
      <c r="I32" s="76">
        <v>3.057</v>
      </c>
      <c r="J32" s="76">
        <v>3.092</v>
      </c>
      <c r="K32" s="76">
        <v>2.968</v>
      </c>
      <c r="L32" s="77">
        <v>2.87</v>
      </c>
      <c r="M32" s="77">
        <v>2.805</v>
      </c>
      <c r="N32" s="77">
        <v>2.682</v>
      </c>
      <c r="O32" s="80">
        <v>2.316</v>
      </c>
    </row>
    <row r="33" spans="1:15" s="81" customFormat="1" ht="15.75" customHeight="1">
      <c r="A33" s="26" t="s">
        <v>30</v>
      </c>
      <c r="B33" s="73">
        <v>93.415</v>
      </c>
      <c r="C33" s="73" t="s">
        <v>40</v>
      </c>
      <c r="D33" s="73" t="s">
        <v>40</v>
      </c>
      <c r="E33" s="73">
        <v>58.761</v>
      </c>
      <c r="F33" s="73">
        <v>53.64200000000001</v>
      </c>
      <c r="G33" s="73">
        <v>50.8</v>
      </c>
      <c r="H33" s="73">
        <v>43.276</v>
      </c>
      <c r="I33" s="73">
        <v>42.249</v>
      </c>
      <c r="J33" s="73">
        <v>42.287</v>
      </c>
      <c r="K33" s="73">
        <v>43.544</v>
      </c>
      <c r="L33" s="73">
        <v>46.361</v>
      </c>
      <c r="M33" s="73">
        <v>44.714000000000006</v>
      </c>
      <c r="N33" s="73">
        <v>42.727000000000004</v>
      </c>
      <c r="O33" s="73">
        <v>41.297000000000004</v>
      </c>
    </row>
    <row r="34" spans="1:15" s="81" customFormat="1" ht="15" customHeight="1">
      <c r="A34" s="26" t="s">
        <v>31</v>
      </c>
      <c r="B34" s="73" t="s">
        <v>40</v>
      </c>
      <c r="C34" s="73" t="s">
        <v>40</v>
      </c>
      <c r="D34" s="73" t="s">
        <v>40</v>
      </c>
      <c r="E34" s="73">
        <v>322.04200000000003</v>
      </c>
      <c r="F34" s="73">
        <v>316.3</v>
      </c>
      <c r="G34" s="73">
        <v>318.994</v>
      </c>
      <c r="H34" s="73">
        <v>319.921</v>
      </c>
      <c r="I34" s="73">
        <v>324.332</v>
      </c>
      <c r="J34" s="73">
        <v>328.324</v>
      </c>
      <c r="K34" s="73">
        <v>338.381</v>
      </c>
      <c r="L34" s="73">
        <v>351.26</v>
      </c>
      <c r="M34" s="73">
        <v>353.80100000000004</v>
      </c>
      <c r="N34" s="73">
        <v>350.384</v>
      </c>
      <c r="O34" s="73">
        <v>345.49</v>
      </c>
    </row>
    <row r="35" spans="1:15" s="63" customFormat="1" ht="16.5" customHeight="1">
      <c r="A35" s="7" t="s">
        <v>32</v>
      </c>
      <c r="B35" s="75">
        <v>0</v>
      </c>
      <c r="C35" s="75">
        <v>0</v>
      </c>
      <c r="D35" s="75">
        <v>0</v>
      </c>
      <c r="E35" s="75">
        <v>0</v>
      </c>
      <c r="F35" s="75">
        <v>0</v>
      </c>
      <c r="G35" s="75">
        <v>0</v>
      </c>
      <c r="H35" s="75">
        <v>0</v>
      </c>
      <c r="I35" s="75">
        <v>0</v>
      </c>
      <c r="J35" s="75">
        <v>0</v>
      </c>
      <c r="K35" s="75">
        <v>0</v>
      </c>
      <c r="L35" s="75">
        <v>0</v>
      </c>
      <c r="M35" s="75">
        <v>0</v>
      </c>
      <c r="N35" s="75">
        <v>0</v>
      </c>
      <c r="O35" s="75">
        <v>0</v>
      </c>
    </row>
    <row r="36" spans="1:15" s="63" customFormat="1" ht="12">
      <c r="A36" s="7" t="s">
        <v>33</v>
      </c>
      <c r="B36" s="62">
        <v>2.011</v>
      </c>
      <c r="C36" s="62">
        <v>2.067</v>
      </c>
      <c r="D36" s="62">
        <v>2.162</v>
      </c>
      <c r="E36" s="62">
        <v>2.218</v>
      </c>
      <c r="F36" s="62">
        <v>2.328</v>
      </c>
      <c r="G36" s="62">
        <v>2.3</v>
      </c>
      <c r="H36" s="62">
        <v>2.384</v>
      </c>
      <c r="I36" s="62">
        <v>2.514</v>
      </c>
      <c r="J36" s="62">
        <v>2.602</v>
      </c>
      <c r="K36" s="62">
        <v>2.909</v>
      </c>
      <c r="L36" s="62">
        <v>2.857</v>
      </c>
      <c r="M36" s="62">
        <v>2.764</v>
      </c>
      <c r="N36" s="62">
        <v>2.491</v>
      </c>
      <c r="O36" s="62" t="s">
        <v>40</v>
      </c>
    </row>
    <row r="37" spans="1:15" s="63" customFormat="1" ht="12">
      <c r="A37" s="7" t="s">
        <v>34</v>
      </c>
      <c r="B37" s="62">
        <v>7.793</v>
      </c>
      <c r="C37" s="62">
        <v>4.866</v>
      </c>
      <c r="D37" s="62">
        <v>5.393</v>
      </c>
      <c r="E37" s="62">
        <v>5.837</v>
      </c>
      <c r="F37" s="62">
        <v>5.059</v>
      </c>
      <c r="G37" s="66">
        <v>4.693</v>
      </c>
      <c r="H37" s="66">
        <v>5.065</v>
      </c>
      <c r="I37" s="66">
        <v>5.886</v>
      </c>
      <c r="J37" s="66">
        <v>4.74</v>
      </c>
      <c r="K37" s="62">
        <v>3.819</v>
      </c>
      <c r="L37" s="62">
        <v>3.472</v>
      </c>
      <c r="M37" s="62">
        <v>2.99</v>
      </c>
      <c r="N37" s="62">
        <v>2.598</v>
      </c>
      <c r="O37" s="13">
        <v>2.517</v>
      </c>
    </row>
    <row r="38" spans="1:15" s="63" customFormat="1" ht="12">
      <c r="A38" s="7" t="s">
        <v>35</v>
      </c>
      <c r="B38" s="9">
        <v>30.582</v>
      </c>
      <c r="C38" s="13">
        <v>25.429</v>
      </c>
      <c r="D38" s="13">
        <v>24.269</v>
      </c>
      <c r="E38" s="13">
        <v>19.402</v>
      </c>
      <c r="F38" s="13">
        <v>18.313</v>
      </c>
      <c r="G38" s="13">
        <v>18.879</v>
      </c>
      <c r="H38" s="13">
        <v>18.356</v>
      </c>
      <c r="I38" s="13">
        <v>15.795</v>
      </c>
      <c r="J38" s="13">
        <v>13.422</v>
      </c>
      <c r="K38" s="13">
        <v>12.304</v>
      </c>
      <c r="L38" s="13">
        <v>11.632</v>
      </c>
      <c r="M38" s="13">
        <v>10.966</v>
      </c>
      <c r="N38" s="13">
        <v>8.501</v>
      </c>
      <c r="O38" s="13">
        <v>8.506</v>
      </c>
    </row>
    <row r="39" spans="1:15" s="63" customFormat="1" ht="12">
      <c r="A39" s="7" t="s">
        <v>36</v>
      </c>
      <c r="B39" s="62">
        <v>6.41</v>
      </c>
      <c r="C39" s="62">
        <v>6.048</v>
      </c>
      <c r="D39" s="62">
        <v>6.259</v>
      </c>
      <c r="E39" s="62">
        <v>7.147</v>
      </c>
      <c r="F39" s="62">
        <v>6.335</v>
      </c>
      <c r="G39" s="66">
        <v>5.797</v>
      </c>
      <c r="H39" s="66">
        <v>5.229</v>
      </c>
      <c r="I39" s="66">
        <v>5.84</v>
      </c>
      <c r="J39" s="66">
        <v>6.161</v>
      </c>
      <c r="K39" s="62">
        <v>6.146</v>
      </c>
      <c r="L39" s="62">
        <v>5.832</v>
      </c>
      <c r="M39" s="62">
        <v>5.568</v>
      </c>
      <c r="N39" s="62">
        <v>5.204</v>
      </c>
      <c r="O39" s="13">
        <v>5.878</v>
      </c>
    </row>
    <row r="40" spans="1:15" s="58" customFormat="1" ht="12">
      <c r="A40" s="5" t="s">
        <v>37</v>
      </c>
      <c r="B40" s="82">
        <v>3.429</v>
      </c>
      <c r="C40" s="83">
        <v>1.427</v>
      </c>
      <c r="D40" s="83">
        <v>0.981</v>
      </c>
      <c r="E40" s="83">
        <v>0.951</v>
      </c>
      <c r="F40" s="83">
        <v>0.962</v>
      </c>
      <c r="G40" s="60">
        <v>0.943</v>
      </c>
      <c r="H40" s="60">
        <v>1.029</v>
      </c>
      <c r="I40" s="83">
        <v>0.981</v>
      </c>
      <c r="J40" s="60">
        <v>0.921</v>
      </c>
      <c r="K40" s="60">
        <v>0.943</v>
      </c>
      <c r="L40" s="60">
        <v>0.996</v>
      </c>
      <c r="M40" s="60">
        <v>1.24</v>
      </c>
      <c r="N40" s="83">
        <v>1.195</v>
      </c>
      <c r="O40" s="60">
        <v>1.163</v>
      </c>
    </row>
    <row r="41" spans="1:15" s="63" customFormat="1" ht="12">
      <c r="A41" s="7" t="s">
        <v>38</v>
      </c>
      <c r="B41" s="84">
        <v>21.145170816</v>
      </c>
      <c r="C41" s="84">
        <v>21.914437248000002</v>
      </c>
      <c r="D41" s="84">
        <v>21.582912384000004</v>
      </c>
      <c r="E41" s="84">
        <v>21.145170816</v>
      </c>
      <c r="F41" s="84">
        <v>22.397240448</v>
      </c>
      <c r="G41" s="84">
        <v>22.191244416</v>
      </c>
      <c r="H41" s="84">
        <v>21.566818943999998</v>
      </c>
      <c r="I41" s="84">
        <v>21.249778176</v>
      </c>
      <c r="J41" s="84">
        <v>22.543690752000003</v>
      </c>
      <c r="K41" s="84">
        <v>22.685313024000003</v>
      </c>
      <c r="L41" s="84">
        <v>23.979225600000003</v>
      </c>
      <c r="M41" s="84">
        <v>24.312343295999998</v>
      </c>
      <c r="N41" s="85" t="s">
        <v>40</v>
      </c>
      <c r="O41" s="85" t="s">
        <v>40</v>
      </c>
    </row>
    <row r="42" spans="1:15" s="63" customFormat="1" ht="12">
      <c r="A42" s="7" t="s">
        <v>39</v>
      </c>
      <c r="B42" s="84">
        <v>387.478</v>
      </c>
      <c r="C42" s="84" t="s">
        <v>40</v>
      </c>
      <c r="D42" s="84" t="s">
        <v>40</v>
      </c>
      <c r="E42" s="85" t="s">
        <v>40</v>
      </c>
      <c r="F42" s="85">
        <v>396.333</v>
      </c>
      <c r="G42" s="84">
        <v>400.057</v>
      </c>
      <c r="H42" s="84">
        <v>402.156</v>
      </c>
      <c r="I42" s="86">
        <v>395.238</v>
      </c>
      <c r="J42" s="84">
        <v>388.939</v>
      </c>
      <c r="K42" s="84">
        <v>385.101</v>
      </c>
      <c r="L42" s="84">
        <v>384.441</v>
      </c>
      <c r="M42" s="84">
        <v>385.421</v>
      </c>
      <c r="N42" s="85">
        <v>378.436</v>
      </c>
      <c r="O42" s="84">
        <v>384.959</v>
      </c>
    </row>
    <row r="43" spans="1:15" s="58" customFormat="1" ht="12">
      <c r="A43" s="3"/>
      <c r="B43" s="62"/>
      <c r="C43" s="62"/>
      <c r="D43" s="62"/>
      <c r="E43" s="62"/>
      <c r="F43" s="62"/>
      <c r="G43" s="62"/>
      <c r="H43" s="62"/>
      <c r="I43" s="62"/>
      <c r="J43" s="62"/>
      <c r="K43" s="62"/>
      <c r="L43" s="13"/>
      <c r="M43" s="13"/>
      <c r="N43" s="13"/>
      <c r="O43" s="87"/>
    </row>
    <row r="44" spans="1:14" s="58" customFormat="1" ht="12">
      <c r="A44" s="88"/>
      <c r="B44" s="60"/>
      <c r="C44" s="60"/>
      <c r="D44" s="60"/>
      <c r="E44" s="60"/>
      <c r="F44" s="60"/>
      <c r="G44" s="60"/>
      <c r="H44" s="60"/>
      <c r="I44" s="60"/>
      <c r="J44" s="60"/>
      <c r="K44" s="60"/>
      <c r="L44" s="60"/>
      <c r="M44" s="60"/>
      <c r="N44" s="60"/>
    </row>
    <row r="45" spans="1:13" s="58" customFormat="1" ht="12">
      <c r="A45" s="89" t="s">
        <v>117</v>
      </c>
      <c r="B45" s="90" t="s">
        <v>118</v>
      </c>
      <c r="C45" s="60"/>
      <c r="D45" s="60"/>
      <c r="E45" s="60"/>
      <c r="F45" s="60"/>
      <c r="G45" s="60"/>
      <c r="H45" s="60"/>
      <c r="I45" s="60"/>
      <c r="J45" s="60"/>
      <c r="K45" s="60"/>
      <c r="L45" s="60"/>
      <c r="M45" s="60"/>
    </row>
    <row r="46" spans="1:13" s="58" customFormat="1" ht="12">
      <c r="A46" s="3"/>
      <c r="B46" s="91" t="s">
        <v>119</v>
      </c>
      <c r="C46" s="60"/>
      <c r="D46" s="60"/>
      <c r="E46" s="60"/>
      <c r="F46" s="60"/>
      <c r="G46" s="60"/>
      <c r="H46" s="60"/>
      <c r="I46" s="60"/>
      <c r="J46" s="60"/>
      <c r="K46" s="60"/>
      <c r="L46" s="60"/>
      <c r="M46" s="60"/>
    </row>
    <row r="47" spans="1:13" s="58" customFormat="1" ht="12">
      <c r="A47" s="3"/>
      <c r="B47" s="91" t="s">
        <v>120</v>
      </c>
      <c r="C47" s="60"/>
      <c r="D47" s="60"/>
      <c r="E47" s="60"/>
      <c r="F47" s="60"/>
      <c r="G47" s="60"/>
      <c r="H47" s="60"/>
      <c r="I47" s="60"/>
      <c r="J47" s="60"/>
      <c r="K47" s="60"/>
      <c r="L47" s="60"/>
      <c r="M47" s="60"/>
    </row>
    <row r="48" spans="1:13" s="58" customFormat="1" ht="12">
      <c r="A48" s="3"/>
      <c r="B48" s="92" t="s">
        <v>121</v>
      </c>
      <c r="C48" s="60"/>
      <c r="D48" s="60"/>
      <c r="E48" s="60"/>
      <c r="F48" s="60"/>
      <c r="G48" s="60"/>
      <c r="H48" s="60"/>
      <c r="I48" s="60"/>
      <c r="J48" s="60"/>
      <c r="K48" s="60"/>
      <c r="L48" s="60"/>
      <c r="M48" s="60"/>
    </row>
    <row r="49" spans="1:13" s="58" customFormat="1" ht="12">
      <c r="A49" s="3"/>
      <c r="B49" s="91" t="s">
        <v>122</v>
      </c>
      <c r="C49" s="60"/>
      <c r="D49" s="60"/>
      <c r="E49" s="60"/>
      <c r="F49" s="60"/>
      <c r="G49" s="60"/>
      <c r="H49" s="60"/>
      <c r="I49" s="60"/>
      <c r="J49" s="60"/>
      <c r="K49" s="60"/>
      <c r="L49" s="60"/>
      <c r="M49" s="60"/>
    </row>
    <row r="50" spans="1:13" s="58" customFormat="1" ht="12">
      <c r="A50" s="20"/>
      <c r="C50" s="60"/>
      <c r="D50" s="60"/>
      <c r="E50" s="60"/>
      <c r="F50" s="60"/>
      <c r="G50" s="60"/>
      <c r="H50" s="60"/>
      <c r="I50" s="60"/>
      <c r="J50" s="60"/>
      <c r="K50" s="60"/>
      <c r="L50" s="60"/>
      <c r="M50" s="60"/>
    </row>
    <row r="51" spans="1:13" s="58" customFormat="1" ht="12">
      <c r="A51" s="3"/>
      <c r="B51" s="60"/>
      <c r="C51" s="60"/>
      <c r="D51" s="60"/>
      <c r="E51" s="60"/>
      <c r="F51" s="60"/>
      <c r="G51" s="60"/>
      <c r="H51" s="60"/>
      <c r="I51" s="60"/>
      <c r="J51" s="60"/>
      <c r="K51" s="60"/>
      <c r="L51" s="60"/>
      <c r="M51" s="60"/>
    </row>
    <row r="52" spans="1:13" s="58" customFormat="1" ht="12">
      <c r="A52" s="3"/>
      <c r="B52" s="60"/>
      <c r="C52" s="60"/>
      <c r="D52" s="60"/>
      <c r="E52" s="60"/>
      <c r="F52" s="60"/>
      <c r="G52" s="60"/>
      <c r="H52" s="60"/>
      <c r="I52" s="60"/>
      <c r="J52" s="60"/>
      <c r="K52" s="60"/>
      <c r="L52" s="60"/>
      <c r="M52" s="60"/>
    </row>
    <row r="53" spans="1:13" s="58" customFormat="1" ht="12">
      <c r="A53" s="3"/>
      <c r="B53" s="60"/>
      <c r="C53" s="60"/>
      <c r="D53" s="60"/>
      <c r="E53" s="60"/>
      <c r="F53" s="60"/>
      <c r="G53" s="60"/>
      <c r="H53" s="60"/>
      <c r="I53" s="60"/>
      <c r="J53" s="60"/>
      <c r="K53" s="60"/>
      <c r="L53" s="60"/>
      <c r="M53" s="60"/>
    </row>
    <row r="54" spans="1:18" ht="12.75">
      <c r="A54" s="2"/>
      <c r="B54" s="16"/>
      <c r="C54" s="16"/>
      <c r="D54" s="16"/>
      <c r="E54" s="16"/>
      <c r="F54" s="16"/>
      <c r="G54" s="16"/>
      <c r="H54" s="16"/>
      <c r="I54" s="16"/>
      <c r="J54" s="16"/>
      <c r="K54" s="16"/>
      <c r="L54" s="16"/>
      <c r="M54" s="16"/>
      <c r="N54" s="17"/>
      <c r="O54" s="17"/>
      <c r="P54" s="17"/>
      <c r="Q54" s="17"/>
      <c r="R54" s="17"/>
    </row>
    <row r="55" spans="1:18" ht="12.75">
      <c r="A55" s="51"/>
      <c r="B55" s="427"/>
      <c r="C55" s="427"/>
      <c r="D55" s="427"/>
      <c r="E55" s="427"/>
      <c r="F55" s="427"/>
      <c r="G55" s="428"/>
      <c r="H55" s="428"/>
      <c r="I55" s="428"/>
      <c r="J55" s="428"/>
      <c r="K55" s="428"/>
      <c r="L55" s="428"/>
      <c r="M55" s="428"/>
      <c r="N55" s="428"/>
      <c r="O55" s="427"/>
      <c r="P55" s="17"/>
      <c r="Q55" s="17"/>
      <c r="R55" s="17"/>
    </row>
    <row r="56" spans="2:13" ht="12">
      <c r="B56" s="60"/>
      <c r="C56" s="63"/>
      <c r="D56" s="63"/>
      <c r="E56" s="63"/>
      <c r="F56" s="63"/>
      <c r="G56" s="63"/>
      <c r="H56" s="63"/>
      <c r="I56" s="63"/>
      <c r="J56" s="63"/>
      <c r="K56" s="63"/>
      <c r="L56" s="63"/>
      <c r="M56" s="63"/>
    </row>
    <row r="57" spans="2:13" ht="12">
      <c r="B57" s="60"/>
      <c r="C57" s="63"/>
      <c r="D57" s="63"/>
      <c r="E57" s="63"/>
      <c r="F57" s="63"/>
      <c r="G57" s="63"/>
      <c r="H57" s="63"/>
      <c r="I57" s="63"/>
      <c r="J57" s="63"/>
      <c r="K57" s="63"/>
      <c r="L57" s="63"/>
      <c r="M57" s="63"/>
    </row>
    <row r="58" spans="2:13" ht="12">
      <c r="B58" s="60"/>
      <c r="C58" s="63"/>
      <c r="D58" s="63"/>
      <c r="E58" s="63"/>
      <c r="F58" s="63"/>
      <c r="G58" s="63"/>
      <c r="H58" s="63"/>
      <c r="I58" s="63"/>
      <c r="J58" s="63"/>
      <c r="K58" s="63"/>
      <c r="L58" s="63"/>
      <c r="M58" s="63"/>
    </row>
    <row r="59" spans="2:13" ht="12">
      <c r="B59" s="60"/>
      <c r="C59" s="63"/>
      <c r="D59" s="63"/>
      <c r="E59" s="63"/>
      <c r="F59" s="63"/>
      <c r="G59" s="63"/>
      <c r="H59" s="63"/>
      <c r="I59" s="63"/>
      <c r="J59" s="63"/>
      <c r="K59" s="63"/>
      <c r="L59" s="63"/>
      <c r="M59" s="63"/>
    </row>
    <row r="60" spans="2:13" ht="12">
      <c r="B60" s="60"/>
      <c r="C60" s="63"/>
      <c r="D60" s="63"/>
      <c r="E60" s="63"/>
      <c r="F60" s="63"/>
      <c r="G60" s="63"/>
      <c r="H60" s="63"/>
      <c r="I60" s="63"/>
      <c r="J60" s="63"/>
      <c r="K60" s="63"/>
      <c r="L60" s="63"/>
      <c r="M60" s="63"/>
    </row>
    <row r="61" spans="2:13" ht="12">
      <c r="B61" s="60"/>
      <c r="C61" s="63"/>
      <c r="D61" s="63"/>
      <c r="E61" s="63"/>
      <c r="F61" s="63"/>
      <c r="G61" s="63"/>
      <c r="H61" s="63"/>
      <c r="I61" s="63"/>
      <c r="J61" s="63"/>
      <c r="K61" s="63"/>
      <c r="L61" s="63"/>
      <c r="M61" s="63"/>
    </row>
    <row r="62" spans="1:15" ht="12.75">
      <c r="A62" t="s">
        <v>160</v>
      </c>
      <c r="B62" s="16"/>
      <c r="C62" s="16"/>
      <c r="D62" s="16"/>
      <c r="E62" s="16"/>
      <c r="F62" s="16"/>
      <c r="G62" s="16"/>
      <c r="H62" s="16"/>
      <c r="I62" s="16"/>
      <c r="J62" s="16"/>
      <c r="K62" s="16"/>
      <c r="L62" s="16"/>
      <c r="M62" s="16"/>
      <c r="N62" s="17"/>
      <c r="O62" s="17"/>
    </row>
    <row r="63" spans="1:15" ht="12.75">
      <c r="A63" s="44" t="s">
        <v>91</v>
      </c>
      <c r="B63" s="49" t="s">
        <v>40</v>
      </c>
      <c r="C63" s="49" t="s">
        <v>40</v>
      </c>
      <c r="D63" s="49" t="s">
        <v>40</v>
      </c>
      <c r="E63" s="49" t="s">
        <v>40</v>
      </c>
      <c r="F63" s="49" t="s">
        <v>40</v>
      </c>
      <c r="G63" s="50">
        <f aca="true" t="shared" si="0" ref="G63:N63">G19+G24+G26+G30+G31+G32</f>
        <v>316.07</v>
      </c>
      <c r="H63" s="50">
        <f t="shared" si="0"/>
        <v>317.51</v>
      </c>
      <c r="I63" s="50">
        <f t="shared" si="0"/>
        <v>322.07399999999996</v>
      </c>
      <c r="J63" s="50">
        <f t="shared" si="0"/>
        <v>326.229</v>
      </c>
      <c r="K63" s="50">
        <f t="shared" si="0"/>
        <v>336.414</v>
      </c>
      <c r="L63" s="50">
        <f t="shared" si="0"/>
        <v>349.67099999999994</v>
      </c>
      <c r="M63" s="50">
        <f t="shared" si="0"/>
        <v>352.38</v>
      </c>
      <c r="N63" s="50">
        <f t="shared" si="0"/>
        <v>348.96500000000003</v>
      </c>
      <c r="O63" s="49" t="s">
        <v>40</v>
      </c>
    </row>
    <row r="64" spans="2:13" ht="12">
      <c r="B64" s="60"/>
      <c r="C64" s="63"/>
      <c r="D64" s="63"/>
      <c r="E64" s="63"/>
      <c r="F64" s="63"/>
      <c r="G64" s="63"/>
      <c r="H64" s="63"/>
      <c r="I64" s="63"/>
      <c r="J64" s="63"/>
      <c r="K64" s="63"/>
      <c r="L64" s="63"/>
      <c r="M64" s="63"/>
    </row>
    <row r="65" spans="2:13" ht="12">
      <c r="B65" s="60"/>
      <c r="C65" s="63"/>
      <c r="D65" s="63"/>
      <c r="E65" s="63"/>
      <c r="F65" s="63"/>
      <c r="G65" s="63"/>
      <c r="H65" s="63"/>
      <c r="I65" s="63"/>
      <c r="J65" s="63"/>
      <c r="K65" s="63"/>
      <c r="L65" s="63"/>
      <c r="M65" s="63"/>
    </row>
    <row r="66" spans="2:13" ht="12">
      <c r="B66" s="60"/>
      <c r="C66" s="63"/>
      <c r="D66" s="63"/>
      <c r="E66" s="63"/>
      <c r="F66" s="63"/>
      <c r="G66" s="63"/>
      <c r="H66" s="63"/>
      <c r="I66" s="63"/>
      <c r="J66" s="63"/>
      <c r="K66" s="63"/>
      <c r="L66" s="63"/>
      <c r="M66" s="63"/>
    </row>
    <row r="67" spans="2:13" ht="12">
      <c r="B67" s="60"/>
      <c r="C67" s="63"/>
      <c r="D67" s="63"/>
      <c r="E67" s="63"/>
      <c r="F67" s="63"/>
      <c r="G67" s="63"/>
      <c r="H67" s="63"/>
      <c r="I67" s="63"/>
      <c r="J67" s="63"/>
      <c r="K67" s="63"/>
      <c r="L67" s="63"/>
      <c r="M67" s="63"/>
    </row>
    <row r="68" spans="2:13" ht="12">
      <c r="B68" s="60"/>
      <c r="C68" s="63"/>
      <c r="D68" s="63"/>
      <c r="E68" s="63"/>
      <c r="F68" s="63"/>
      <c r="G68" s="63"/>
      <c r="H68" s="63"/>
      <c r="I68" s="63"/>
      <c r="J68" s="63"/>
      <c r="K68" s="63"/>
      <c r="L68" s="63"/>
      <c r="M68" s="63"/>
    </row>
    <row r="69" spans="2:13" ht="12">
      <c r="B69" s="60"/>
      <c r="C69" s="63"/>
      <c r="D69" s="63"/>
      <c r="E69" s="63"/>
      <c r="F69" s="63"/>
      <c r="G69" s="63"/>
      <c r="H69" s="63"/>
      <c r="I69" s="63"/>
      <c r="J69" s="63"/>
      <c r="K69" s="63"/>
      <c r="L69" s="63"/>
      <c r="M69" s="63"/>
    </row>
    <row r="70" spans="2:13" ht="12">
      <c r="B70" s="60"/>
      <c r="C70" s="63"/>
      <c r="D70" s="63"/>
      <c r="E70" s="63"/>
      <c r="F70" s="63"/>
      <c r="G70" s="63"/>
      <c r="H70" s="63"/>
      <c r="I70" s="63"/>
      <c r="J70" s="63"/>
      <c r="K70" s="63"/>
      <c r="L70" s="63"/>
      <c r="M70" s="63"/>
    </row>
    <row r="71" spans="2:13" ht="12">
      <c r="B71" s="60"/>
      <c r="C71" s="63"/>
      <c r="D71" s="63"/>
      <c r="E71" s="63"/>
      <c r="F71" s="63"/>
      <c r="G71" s="63"/>
      <c r="H71" s="63"/>
      <c r="I71" s="63"/>
      <c r="J71" s="63"/>
      <c r="K71" s="63"/>
      <c r="L71" s="63"/>
      <c r="M71" s="63"/>
    </row>
    <row r="72" spans="2:13" ht="12">
      <c r="B72" s="60"/>
      <c r="C72" s="63"/>
      <c r="D72" s="63"/>
      <c r="E72" s="63"/>
      <c r="F72" s="63"/>
      <c r="G72" s="63"/>
      <c r="H72" s="63"/>
      <c r="I72" s="63"/>
      <c r="J72" s="63"/>
      <c r="K72" s="63"/>
      <c r="L72" s="63"/>
      <c r="M72" s="63"/>
    </row>
    <row r="73" spans="2:13" ht="12">
      <c r="B73" s="60"/>
      <c r="C73" s="63"/>
      <c r="D73" s="63"/>
      <c r="E73" s="63"/>
      <c r="F73" s="63"/>
      <c r="G73" s="63"/>
      <c r="H73" s="63"/>
      <c r="I73" s="63"/>
      <c r="J73" s="63"/>
      <c r="K73" s="63"/>
      <c r="L73" s="63"/>
      <c r="M73" s="63"/>
    </row>
    <row r="74" spans="2:13" ht="12">
      <c r="B74" s="60"/>
      <c r="C74" s="63"/>
      <c r="D74" s="63"/>
      <c r="E74" s="63"/>
      <c r="F74" s="63"/>
      <c r="G74" s="63"/>
      <c r="H74" s="63"/>
      <c r="I74" s="63"/>
      <c r="J74" s="63"/>
      <c r="K74" s="63"/>
      <c r="L74" s="63"/>
      <c r="M74" s="63"/>
    </row>
    <row r="75" spans="2:13" ht="12">
      <c r="B75" s="60"/>
      <c r="C75" s="63"/>
      <c r="D75" s="63"/>
      <c r="E75" s="63"/>
      <c r="F75" s="63"/>
      <c r="G75" s="63"/>
      <c r="H75" s="63"/>
      <c r="I75" s="63"/>
      <c r="J75" s="63"/>
      <c r="K75" s="63"/>
      <c r="L75" s="63"/>
      <c r="M75" s="63"/>
    </row>
    <row r="76" spans="2:13" ht="12">
      <c r="B76" s="60"/>
      <c r="C76" s="63"/>
      <c r="D76" s="63"/>
      <c r="E76" s="63"/>
      <c r="F76" s="63"/>
      <c r="G76" s="63"/>
      <c r="H76" s="63"/>
      <c r="I76" s="63"/>
      <c r="J76" s="63"/>
      <c r="K76" s="63"/>
      <c r="L76" s="63"/>
      <c r="M76" s="63"/>
    </row>
    <row r="77" spans="2:13" ht="12">
      <c r="B77" s="60"/>
      <c r="C77" s="63"/>
      <c r="D77" s="63"/>
      <c r="E77" s="63"/>
      <c r="F77" s="63"/>
      <c r="G77" s="63"/>
      <c r="H77" s="63"/>
      <c r="I77" s="63"/>
      <c r="J77" s="63"/>
      <c r="K77" s="63"/>
      <c r="L77" s="63"/>
      <c r="M77" s="63"/>
    </row>
    <row r="78" spans="2:13" ht="12">
      <c r="B78" s="60"/>
      <c r="C78" s="63"/>
      <c r="D78" s="63"/>
      <c r="E78" s="63"/>
      <c r="F78" s="63"/>
      <c r="G78" s="63"/>
      <c r="H78" s="63"/>
      <c r="I78" s="63"/>
      <c r="J78" s="63"/>
      <c r="K78" s="63"/>
      <c r="L78" s="63"/>
      <c r="M78" s="63"/>
    </row>
    <row r="79" spans="2:13" ht="12">
      <c r="B79" s="60"/>
      <c r="C79" s="63"/>
      <c r="D79" s="63"/>
      <c r="E79" s="63"/>
      <c r="F79" s="63"/>
      <c r="G79" s="63"/>
      <c r="H79" s="63"/>
      <c r="I79" s="63"/>
      <c r="J79" s="63"/>
      <c r="K79" s="63"/>
      <c r="L79" s="63"/>
      <c r="M79" s="63"/>
    </row>
    <row r="80" spans="2:13" ht="12">
      <c r="B80" s="60"/>
      <c r="C80" s="63"/>
      <c r="D80" s="63"/>
      <c r="E80" s="63"/>
      <c r="F80" s="63"/>
      <c r="G80" s="63"/>
      <c r="H80" s="63"/>
      <c r="I80" s="63"/>
      <c r="J80" s="63"/>
      <c r="K80" s="63"/>
      <c r="L80" s="63"/>
      <c r="M80" s="63"/>
    </row>
    <row r="81" spans="2:13" ht="12">
      <c r="B81" s="60"/>
      <c r="C81" s="63"/>
      <c r="D81" s="63"/>
      <c r="E81" s="63"/>
      <c r="F81" s="63"/>
      <c r="G81" s="63"/>
      <c r="H81" s="63"/>
      <c r="I81" s="63"/>
      <c r="J81" s="63"/>
      <c r="K81" s="63"/>
      <c r="L81" s="63"/>
      <c r="M81" s="63"/>
    </row>
    <row r="82" spans="2:13" ht="12">
      <c r="B82" s="60"/>
      <c r="C82" s="63"/>
      <c r="D82" s="63"/>
      <c r="E82" s="63"/>
      <c r="F82" s="63"/>
      <c r="G82" s="63"/>
      <c r="H82" s="63"/>
      <c r="I82" s="63"/>
      <c r="J82" s="63"/>
      <c r="K82" s="63"/>
      <c r="L82" s="63"/>
      <c r="M82" s="63"/>
    </row>
    <row r="83" spans="2:13" ht="12">
      <c r="B83" s="60"/>
      <c r="C83" s="63"/>
      <c r="D83" s="63"/>
      <c r="E83" s="63"/>
      <c r="F83" s="63"/>
      <c r="G83" s="63"/>
      <c r="H83" s="63"/>
      <c r="I83" s="63"/>
      <c r="J83" s="63"/>
      <c r="K83" s="63"/>
      <c r="L83" s="63"/>
      <c r="M83" s="63"/>
    </row>
    <row r="84" spans="2:13" ht="12">
      <c r="B84" s="60"/>
      <c r="C84" s="63"/>
      <c r="D84" s="63"/>
      <c r="E84" s="63"/>
      <c r="F84" s="63"/>
      <c r="G84" s="63"/>
      <c r="H84" s="63"/>
      <c r="I84" s="63"/>
      <c r="J84" s="63"/>
      <c r="K84" s="63"/>
      <c r="L84" s="63"/>
      <c r="M84" s="63"/>
    </row>
    <row r="85" spans="2:13" ht="12">
      <c r="B85" s="60"/>
      <c r="C85" s="63"/>
      <c r="D85" s="63"/>
      <c r="E85" s="63"/>
      <c r="F85" s="63"/>
      <c r="G85" s="63"/>
      <c r="H85" s="63"/>
      <c r="I85" s="63"/>
      <c r="J85" s="63"/>
      <c r="K85" s="63"/>
      <c r="L85" s="63"/>
      <c r="M85" s="63"/>
    </row>
    <row r="86" spans="2:13" ht="12">
      <c r="B86" s="60"/>
      <c r="C86" s="63"/>
      <c r="D86" s="63"/>
      <c r="E86" s="63"/>
      <c r="F86" s="63"/>
      <c r="G86" s="63"/>
      <c r="H86" s="63"/>
      <c r="I86" s="63"/>
      <c r="J86" s="63"/>
      <c r="K86" s="63"/>
      <c r="L86" s="63"/>
      <c r="M86" s="63"/>
    </row>
    <row r="87" spans="2:13" ht="12">
      <c r="B87" s="60"/>
      <c r="C87" s="63"/>
      <c r="D87" s="63"/>
      <c r="E87" s="63"/>
      <c r="F87" s="63"/>
      <c r="G87" s="63"/>
      <c r="H87" s="63"/>
      <c r="I87" s="63"/>
      <c r="J87" s="63"/>
      <c r="K87" s="63"/>
      <c r="L87" s="63"/>
      <c r="M87" s="63"/>
    </row>
    <row r="88" spans="2:13" ht="12">
      <c r="B88" s="60"/>
      <c r="C88" s="63"/>
      <c r="D88" s="63"/>
      <c r="E88" s="63"/>
      <c r="F88" s="63"/>
      <c r="G88" s="63"/>
      <c r="H88" s="63"/>
      <c r="I88" s="63"/>
      <c r="J88" s="63"/>
      <c r="K88" s="63"/>
      <c r="L88" s="63"/>
      <c r="M88" s="63"/>
    </row>
    <row r="89" spans="2:13" ht="12">
      <c r="B89" s="60"/>
      <c r="C89" s="63"/>
      <c r="D89" s="63"/>
      <c r="E89" s="63"/>
      <c r="F89" s="63"/>
      <c r="G89" s="63"/>
      <c r="H89" s="63"/>
      <c r="I89" s="63"/>
      <c r="J89" s="63"/>
      <c r="K89" s="63"/>
      <c r="L89" s="63"/>
      <c r="M89" s="63"/>
    </row>
    <row r="90" spans="2:13" ht="12">
      <c r="B90" s="60"/>
      <c r="C90" s="63"/>
      <c r="D90" s="63"/>
      <c r="E90" s="63"/>
      <c r="F90" s="63"/>
      <c r="G90" s="63"/>
      <c r="H90" s="63"/>
      <c r="I90" s="63"/>
      <c r="J90" s="63"/>
      <c r="K90" s="63"/>
      <c r="L90" s="63"/>
      <c r="M90" s="63"/>
    </row>
    <row r="91" spans="2:13" ht="12">
      <c r="B91" s="60"/>
      <c r="C91" s="63"/>
      <c r="D91" s="63"/>
      <c r="E91" s="63"/>
      <c r="F91" s="63"/>
      <c r="G91" s="63"/>
      <c r="H91" s="63"/>
      <c r="I91" s="63"/>
      <c r="J91" s="63"/>
      <c r="K91" s="63"/>
      <c r="L91" s="63"/>
      <c r="M91" s="63"/>
    </row>
    <row r="92" spans="2:13" ht="12">
      <c r="B92" s="60"/>
      <c r="C92" s="63"/>
      <c r="D92" s="63"/>
      <c r="E92" s="63"/>
      <c r="F92" s="63"/>
      <c r="G92" s="63"/>
      <c r="H92" s="63"/>
      <c r="I92" s="63"/>
      <c r="J92" s="63"/>
      <c r="K92" s="63"/>
      <c r="L92" s="63"/>
      <c r="M92" s="63"/>
    </row>
    <row r="93" spans="2:13" ht="12">
      <c r="B93" s="60"/>
      <c r="C93" s="63"/>
      <c r="D93" s="63"/>
      <c r="E93" s="63"/>
      <c r="F93" s="63"/>
      <c r="G93" s="63"/>
      <c r="H93" s="63"/>
      <c r="I93" s="63"/>
      <c r="J93" s="63"/>
      <c r="K93" s="63"/>
      <c r="L93" s="63"/>
      <c r="M93" s="63"/>
    </row>
    <row r="94" spans="2:13" ht="12">
      <c r="B94" s="60"/>
      <c r="C94" s="63"/>
      <c r="D94" s="63"/>
      <c r="E94" s="63"/>
      <c r="F94" s="63"/>
      <c r="G94" s="63"/>
      <c r="H94" s="63"/>
      <c r="I94" s="63"/>
      <c r="J94" s="63"/>
      <c r="K94" s="63"/>
      <c r="L94" s="63"/>
      <c r="M94" s="63"/>
    </row>
    <row r="95" spans="2:13" ht="12">
      <c r="B95" s="60"/>
      <c r="C95" s="63"/>
      <c r="D95" s="63"/>
      <c r="E95" s="63"/>
      <c r="F95" s="63"/>
      <c r="G95" s="63"/>
      <c r="H95" s="63"/>
      <c r="I95" s="63"/>
      <c r="J95" s="63"/>
      <c r="K95" s="63"/>
      <c r="L95" s="63"/>
      <c r="M95" s="63"/>
    </row>
    <row r="96" spans="2:13" ht="12">
      <c r="B96" s="60"/>
      <c r="C96" s="63"/>
      <c r="D96" s="63"/>
      <c r="E96" s="63"/>
      <c r="F96" s="63"/>
      <c r="G96" s="63"/>
      <c r="H96" s="63"/>
      <c r="I96" s="63"/>
      <c r="J96" s="63"/>
      <c r="K96" s="63"/>
      <c r="L96" s="63"/>
      <c r="M96" s="63"/>
    </row>
    <row r="97" spans="2:13" ht="12">
      <c r="B97" s="60"/>
      <c r="C97" s="63"/>
      <c r="D97" s="63"/>
      <c r="E97" s="63"/>
      <c r="F97" s="63"/>
      <c r="G97" s="63"/>
      <c r="H97" s="63"/>
      <c r="I97" s="63"/>
      <c r="J97" s="63"/>
      <c r="K97" s="63"/>
      <c r="L97" s="63"/>
      <c r="M97" s="63"/>
    </row>
    <row r="98" spans="2:13" ht="12">
      <c r="B98" s="60"/>
      <c r="C98" s="63"/>
      <c r="D98" s="63"/>
      <c r="E98" s="63"/>
      <c r="F98" s="63"/>
      <c r="G98" s="63"/>
      <c r="H98" s="63"/>
      <c r="I98" s="63"/>
      <c r="J98" s="63"/>
      <c r="K98" s="63"/>
      <c r="L98" s="63"/>
      <c r="M98" s="63"/>
    </row>
    <row r="99" spans="2:13" ht="12">
      <c r="B99" s="60"/>
      <c r="C99" s="63"/>
      <c r="D99" s="63"/>
      <c r="E99" s="63"/>
      <c r="F99" s="63"/>
      <c r="G99" s="63"/>
      <c r="H99" s="63"/>
      <c r="I99" s="63"/>
      <c r="J99" s="63"/>
      <c r="K99" s="63"/>
      <c r="L99" s="63"/>
      <c r="M99" s="63"/>
    </row>
    <row r="100" spans="2:13" ht="12">
      <c r="B100" s="60"/>
      <c r="C100" s="63"/>
      <c r="D100" s="63"/>
      <c r="E100" s="63"/>
      <c r="F100" s="63"/>
      <c r="G100" s="63"/>
      <c r="H100" s="63"/>
      <c r="I100" s="63"/>
      <c r="J100" s="63"/>
      <c r="K100" s="63"/>
      <c r="L100" s="63"/>
      <c r="M100" s="63"/>
    </row>
    <row r="101" spans="2:13" ht="12">
      <c r="B101" s="60"/>
      <c r="C101" s="63"/>
      <c r="D101" s="63"/>
      <c r="E101" s="63"/>
      <c r="F101" s="63"/>
      <c r="G101" s="63"/>
      <c r="H101" s="63"/>
      <c r="I101" s="63"/>
      <c r="J101" s="63"/>
      <c r="K101" s="63"/>
      <c r="L101" s="63"/>
      <c r="M101" s="63"/>
    </row>
    <row r="102" spans="2:13" ht="12">
      <c r="B102" s="60"/>
      <c r="C102" s="63"/>
      <c r="D102" s="63"/>
      <c r="E102" s="63"/>
      <c r="F102" s="63"/>
      <c r="G102" s="63"/>
      <c r="H102" s="63"/>
      <c r="I102" s="63"/>
      <c r="J102" s="63"/>
      <c r="K102" s="63"/>
      <c r="L102" s="63"/>
      <c r="M102" s="63"/>
    </row>
    <row r="103" spans="2:13" ht="12">
      <c r="B103" s="60"/>
      <c r="C103" s="63"/>
      <c r="D103" s="63"/>
      <c r="E103" s="63"/>
      <c r="F103" s="63"/>
      <c r="G103" s="63"/>
      <c r="H103" s="63"/>
      <c r="I103" s="63"/>
      <c r="J103" s="63"/>
      <c r="K103" s="63"/>
      <c r="L103" s="63"/>
      <c r="M103" s="63"/>
    </row>
    <row r="104" spans="2:13" ht="12">
      <c r="B104" s="60"/>
      <c r="C104" s="63"/>
      <c r="D104" s="63"/>
      <c r="E104" s="63"/>
      <c r="F104" s="63"/>
      <c r="G104" s="63"/>
      <c r="H104" s="63"/>
      <c r="I104" s="63"/>
      <c r="J104" s="63"/>
      <c r="K104" s="63"/>
      <c r="L104" s="63"/>
      <c r="M104" s="63"/>
    </row>
    <row r="105" spans="2:13" ht="12">
      <c r="B105" s="60"/>
      <c r="C105" s="63"/>
      <c r="D105" s="63"/>
      <c r="E105" s="63"/>
      <c r="F105" s="63"/>
      <c r="G105" s="63"/>
      <c r="H105" s="63"/>
      <c r="I105" s="63"/>
      <c r="J105" s="63"/>
      <c r="K105" s="63"/>
      <c r="L105" s="63"/>
      <c r="M105" s="63"/>
    </row>
    <row r="106" spans="2:13" ht="12">
      <c r="B106" s="60"/>
      <c r="C106" s="63"/>
      <c r="D106" s="63"/>
      <c r="E106" s="63"/>
      <c r="F106" s="63"/>
      <c r="G106" s="63"/>
      <c r="H106" s="63"/>
      <c r="I106" s="63"/>
      <c r="J106" s="63"/>
      <c r="K106" s="63"/>
      <c r="L106" s="63"/>
      <c r="M106" s="63"/>
    </row>
    <row r="107" spans="2:13" ht="12">
      <c r="B107" s="60"/>
      <c r="C107" s="63"/>
      <c r="D107" s="63"/>
      <c r="E107" s="63"/>
      <c r="F107" s="63"/>
      <c r="G107" s="63"/>
      <c r="H107" s="63"/>
      <c r="I107" s="63"/>
      <c r="J107" s="63"/>
      <c r="K107" s="63"/>
      <c r="L107" s="63"/>
      <c r="M107" s="63"/>
    </row>
    <row r="108" spans="2:13" ht="12">
      <c r="B108" s="60"/>
      <c r="C108" s="63"/>
      <c r="D108" s="63"/>
      <c r="E108" s="63"/>
      <c r="F108" s="63"/>
      <c r="G108" s="63"/>
      <c r="H108" s="63"/>
      <c r="I108" s="63"/>
      <c r="J108" s="63"/>
      <c r="K108" s="63"/>
      <c r="L108" s="63"/>
      <c r="M108" s="63"/>
    </row>
    <row r="109" spans="2:13" ht="12">
      <c r="B109" s="60"/>
      <c r="C109" s="63"/>
      <c r="D109" s="63"/>
      <c r="E109" s="63"/>
      <c r="F109" s="63"/>
      <c r="G109" s="63"/>
      <c r="H109" s="63"/>
      <c r="I109" s="63"/>
      <c r="J109" s="63"/>
      <c r="K109" s="63"/>
      <c r="L109" s="63"/>
      <c r="M109" s="63"/>
    </row>
    <row r="110" spans="2:13" ht="12">
      <c r="B110" s="60"/>
      <c r="C110" s="63"/>
      <c r="D110" s="63"/>
      <c r="E110" s="63"/>
      <c r="F110" s="63"/>
      <c r="G110" s="63"/>
      <c r="H110" s="63"/>
      <c r="I110" s="63"/>
      <c r="J110" s="63"/>
      <c r="K110" s="63"/>
      <c r="L110" s="63"/>
      <c r="M110" s="63"/>
    </row>
    <row r="111" spans="2:13" ht="12">
      <c r="B111" s="60"/>
      <c r="C111" s="63"/>
      <c r="D111" s="63"/>
      <c r="E111" s="63"/>
      <c r="F111" s="63"/>
      <c r="G111" s="63"/>
      <c r="H111" s="63"/>
      <c r="I111" s="63"/>
      <c r="J111" s="63"/>
      <c r="K111" s="63"/>
      <c r="L111" s="63"/>
      <c r="M111" s="63"/>
    </row>
    <row r="112" spans="2:13" ht="12">
      <c r="B112" s="60"/>
      <c r="C112" s="63"/>
      <c r="D112" s="63"/>
      <c r="E112" s="63"/>
      <c r="F112" s="63"/>
      <c r="G112" s="63"/>
      <c r="H112" s="63"/>
      <c r="I112" s="63"/>
      <c r="J112" s="63"/>
      <c r="K112" s="63"/>
      <c r="L112" s="63"/>
      <c r="M112" s="63"/>
    </row>
    <row r="113" spans="2:13" ht="12">
      <c r="B113" s="60"/>
      <c r="C113" s="63"/>
      <c r="D113" s="63"/>
      <c r="E113" s="63"/>
      <c r="F113" s="63"/>
      <c r="G113" s="63"/>
      <c r="H113" s="63"/>
      <c r="I113" s="63"/>
      <c r="J113" s="63"/>
      <c r="K113" s="63"/>
      <c r="L113" s="63"/>
      <c r="M113" s="63"/>
    </row>
    <row r="114" spans="2:13" ht="12">
      <c r="B114" s="60"/>
      <c r="C114" s="63"/>
      <c r="D114" s="63"/>
      <c r="E114" s="63"/>
      <c r="F114" s="63"/>
      <c r="G114" s="63"/>
      <c r="H114" s="63"/>
      <c r="I114" s="63"/>
      <c r="J114" s="63"/>
      <c r="K114" s="63"/>
      <c r="L114" s="63"/>
      <c r="M114" s="63"/>
    </row>
    <row r="115" spans="2:13" ht="12">
      <c r="B115" s="60"/>
      <c r="C115" s="63"/>
      <c r="D115" s="63"/>
      <c r="E115" s="63"/>
      <c r="F115" s="63"/>
      <c r="G115" s="63"/>
      <c r="H115" s="63"/>
      <c r="I115" s="63"/>
      <c r="J115" s="63"/>
      <c r="K115" s="63"/>
      <c r="L115" s="63"/>
      <c r="M115" s="63"/>
    </row>
    <row r="116" spans="2:13" ht="12">
      <c r="B116" s="60"/>
      <c r="C116" s="63"/>
      <c r="D116" s="63"/>
      <c r="E116" s="63"/>
      <c r="F116" s="63"/>
      <c r="G116" s="63"/>
      <c r="H116" s="63"/>
      <c r="I116" s="63"/>
      <c r="J116" s="63"/>
      <c r="K116" s="63"/>
      <c r="L116" s="63"/>
      <c r="M116" s="63"/>
    </row>
    <row r="117" spans="2:13" ht="12">
      <c r="B117" s="60"/>
      <c r="C117" s="63"/>
      <c r="D117" s="63"/>
      <c r="E117" s="63"/>
      <c r="F117" s="63"/>
      <c r="G117" s="63"/>
      <c r="H117" s="63"/>
      <c r="I117" s="63"/>
      <c r="J117" s="63"/>
      <c r="K117" s="63"/>
      <c r="L117" s="63"/>
      <c r="M117" s="63"/>
    </row>
    <row r="118" spans="2:13" ht="12">
      <c r="B118" s="60"/>
      <c r="C118" s="63"/>
      <c r="D118" s="63"/>
      <c r="E118" s="63"/>
      <c r="F118" s="63"/>
      <c r="G118" s="63"/>
      <c r="H118" s="63"/>
      <c r="I118" s="63"/>
      <c r="J118" s="63"/>
      <c r="K118" s="63"/>
      <c r="L118" s="63"/>
      <c r="M118" s="63"/>
    </row>
    <row r="119" spans="2:13" ht="12">
      <c r="B119" s="60"/>
      <c r="C119" s="63"/>
      <c r="D119" s="63"/>
      <c r="E119" s="63"/>
      <c r="F119" s="63"/>
      <c r="G119" s="63"/>
      <c r="H119" s="63"/>
      <c r="I119" s="63"/>
      <c r="J119" s="63"/>
      <c r="K119" s="63"/>
      <c r="L119" s="63"/>
      <c r="M119" s="63"/>
    </row>
    <row r="120" spans="2:13" ht="12">
      <c r="B120" s="60"/>
      <c r="C120" s="63"/>
      <c r="D120" s="63"/>
      <c r="E120" s="63"/>
      <c r="F120" s="63"/>
      <c r="G120" s="63"/>
      <c r="H120" s="63"/>
      <c r="I120" s="63"/>
      <c r="J120" s="63"/>
      <c r="K120" s="63"/>
      <c r="L120" s="63"/>
      <c r="M120" s="63"/>
    </row>
    <row r="121" spans="2:13" ht="12">
      <c r="B121" s="60"/>
      <c r="C121" s="63"/>
      <c r="D121" s="63"/>
      <c r="E121" s="63"/>
      <c r="F121" s="63"/>
      <c r="G121" s="63"/>
      <c r="H121" s="63"/>
      <c r="I121" s="63"/>
      <c r="J121" s="63"/>
      <c r="K121" s="63"/>
      <c r="L121" s="63"/>
      <c r="M121" s="63"/>
    </row>
    <row r="122" spans="2:13" ht="12">
      <c r="B122" s="60"/>
      <c r="C122" s="63"/>
      <c r="D122" s="63"/>
      <c r="E122" s="63"/>
      <c r="F122" s="63"/>
      <c r="G122" s="63"/>
      <c r="H122" s="63"/>
      <c r="I122" s="63"/>
      <c r="J122" s="63"/>
      <c r="K122" s="63"/>
      <c r="L122" s="63"/>
      <c r="M122" s="63"/>
    </row>
    <row r="123" spans="2:13" ht="12">
      <c r="B123" s="60"/>
      <c r="C123" s="63"/>
      <c r="D123" s="63"/>
      <c r="E123" s="63"/>
      <c r="F123" s="63"/>
      <c r="G123" s="63"/>
      <c r="H123" s="63"/>
      <c r="I123" s="63"/>
      <c r="J123" s="63"/>
      <c r="K123" s="63"/>
      <c r="L123" s="63"/>
      <c r="M123" s="63"/>
    </row>
    <row r="124" spans="2:13" ht="12">
      <c r="B124" s="60"/>
      <c r="C124" s="63"/>
      <c r="D124" s="63"/>
      <c r="E124" s="63"/>
      <c r="F124" s="63"/>
      <c r="G124" s="63"/>
      <c r="H124" s="63"/>
      <c r="I124" s="63"/>
      <c r="J124" s="63"/>
      <c r="K124" s="63"/>
      <c r="L124" s="63"/>
      <c r="M124" s="63"/>
    </row>
    <row r="125" spans="2:13" ht="12">
      <c r="B125" s="60"/>
      <c r="C125" s="63"/>
      <c r="D125" s="63"/>
      <c r="E125" s="63"/>
      <c r="F125" s="63"/>
      <c r="G125" s="63"/>
      <c r="H125" s="63"/>
      <c r="I125" s="63"/>
      <c r="J125" s="63"/>
      <c r="K125" s="63"/>
      <c r="L125" s="63"/>
      <c r="M125" s="63"/>
    </row>
    <row r="126" spans="2:13" ht="12">
      <c r="B126" s="60"/>
      <c r="C126" s="63"/>
      <c r="D126" s="63"/>
      <c r="E126" s="63"/>
      <c r="F126" s="63"/>
      <c r="G126" s="63"/>
      <c r="H126" s="63"/>
      <c r="I126" s="63"/>
      <c r="J126" s="63"/>
      <c r="K126" s="63"/>
      <c r="L126" s="63"/>
      <c r="M126" s="63"/>
    </row>
    <row r="127" spans="2:13" ht="12">
      <c r="B127" s="60"/>
      <c r="C127" s="63"/>
      <c r="D127" s="63"/>
      <c r="E127" s="63"/>
      <c r="F127" s="63"/>
      <c r="G127" s="63"/>
      <c r="H127" s="63"/>
      <c r="I127" s="63"/>
      <c r="J127" s="63"/>
      <c r="K127" s="63"/>
      <c r="L127" s="63"/>
      <c r="M127" s="63"/>
    </row>
    <row r="128" spans="2:13" ht="12">
      <c r="B128" s="60"/>
      <c r="C128" s="63"/>
      <c r="D128" s="63"/>
      <c r="E128" s="63"/>
      <c r="F128" s="63"/>
      <c r="G128" s="63"/>
      <c r="H128" s="63"/>
      <c r="I128" s="63"/>
      <c r="J128" s="63"/>
      <c r="K128" s="63"/>
      <c r="L128" s="63"/>
      <c r="M128" s="63"/>
    </row>
    <row r="129" spans="2:13" ht="12">
      <c r="B129" s="60"/>
      <c r="C129" s="63"/>
      <c r="D129" s="63"/>
      <c r="E129" s="63"/>
      <c r="F129" s="63"/>
      <c r="G129" s="63"/>
      <c r="H129" s="63"/>
      <c r="I129" s="63"/>
      <c r="J129" s="63"/>
      <c r="K129" s="63"/>
      <c r="L129" s="63"/>
      <c r="M129" s="63"/>
    </row>
    <row r="130" spans="2:13" ht="12">
      <c r="B130" s="60"/>
      <c r="C130" s="63"/>
      <c r="D130" s="63"/>
      <c r="E130" s="63"/>
      <c r="F130" s="63"/>
      <c r="G130" s="63"/>
      <c r="H130" s="63"/>
      <c r="I130" s="63"/>
      <c r="J130" s="63"/>
      <c r="K130" s="63"/>
      <c r="L130" s="63"/>
      <c r="M130" s="63"/>
    </row>
    <row r="131" spans="2:13" ht="12">
      <c r="B131" s="60"/>
      <c r="C131" s="63"/>
      <c r="D131" s="63"/>
      <c r="E131" s="63"/>
      <c r="F131" s="63"/>
      <c r="G131" s="63"/>
      <c r="H131" s="63"/>
      <c r="I131" s="63"/>
      <c r="J131" s="63"/>
      <c r="K131" s="63"/>
      <c r="L131" s="63"/>
      <c r="M131" s="63"/>
    </row>
    <row r="132" spans="2:13" ht="12">
      <c r="B132" s="60"/>
      <c r="C132" s="63"/>
      <c r="D132" s="63"/>
      <c r="E132" s="63"/>
      <c r="F132" s="63"/>
      <c r="G132" s="63"/>
      <c r="H132" s="63"/>
      <c r="I132" s="63"/>
      <c r="J132" s="63"/>
      <c r="K132" s="63"/>
      <c r="L132" s="63"/>
      <c r="M132" s="63"/>
    </row>
    <row r="133" spans="2:13" ht="12">
      <c r="B133" s="60"/>
      <c r="C133" s="63"/>
      <c r="D133" s="63"/>
      <c r="E133" s="63"/>
      <c r="F133" s="63"/>
      <c r="G133" s="63"/>
      <c r="H133" s="63"/>
      <c r="I133" s="63"/>
      <c r="J133" s="63"/>
      <c r="K133" s="63"/>
      <c r="L133" s="63"/>
      <c r="M133" s="63"/>
    </row>
    <row r="134" spans="2:13" ht="12">
      <c r="B134" s="60"/>
      <c r="C134" s="63"/>
      <c r="D134" s="63"/>
      <c r="E134" s="63"/>
      <c r="F134" s="63"/>
      <c r="G134" s="63"/>
      <c r="H134" s="63"/>
      <c r="I134" s="63"/>
      <c r="J134" s="63"/>
      <c r="K134" s="63"/>
      <c r="L134" s="63"/>
      <c r="M134" s="63"/>
    </row>
    <row r="135" spans="2:13" ht="12">
      <c r="B135" s="60"/>
      <c r="C135" s="63"/>
      <c r="D135" s="63"/>
      <c r="E135" s="63"/>
      <c r="F135" s="63"/>
      <c r="G135" s="63"/>
      <c r="H135" s="63"/>
      <c r="I135" s="63"/>
      <c r="J135" s="63"/>
      <c r="K135" s="63"/>
      <c r="L135" s="63"/>
      <c r="M135" s="63"/>
    </row>
    <row r="136" spans="2:13" ht="12">
      <c r="B136" s="60"/>
      <c r="C136" s="63"/>
      <c r="D136" s="63"/>
      <c r="E136" s="63"/>
      <c r="F136" s="63"/>
      <c r="G136" s="63"/>
      <c r="H136" s="63"/>
      <c r="I136" s="63"/>
      <c r="J136" s="63"/>
      <c r="K136" s="63"/>
      <c r="L136" s="63"/>
      <c r="M136" s="63"/>
    </row>
    <row r="137" spans="2:13" ht="12">
      <c r="B137" s="60"/>
      <c r="C137" s="63"/>
      <c r="D137" s="63"/>
      <c r="E137" s="63"/>
      <c r="F137" s="63"/>
      <c r="G137" s="63"/>
      <c r="H137" s="63"/>
      <c r="I137" s="63"/>
      <c r="J137" s="63"/>
      <c r="K137" s="63"/>
      <c r="L137" s="63"/>
      <c r="M137" s="63"/>
    </row>
    <row r="138" spans="2:13" ht="12">
      <c r="B138" s="60"/>
      <c r="C138" s="63"/>
      <c r="D138" s="63"/>
      <c r="E138" s="63"/>
      <c r="F138" s="63"/>
      <c r="G138" s="63"/>
      <c r="H138" s="63"/>
      <c r="I138" s="63"/>
      <c r="J138" s="63"/>
      <c r="K138" s="63"/>
      <c r="L138" s="63"/>
      <c r="M138" s="63"/>
    </row>
    <row r="139" spans="2:13" ht="12">
      <c r="B139" s="60"/>
      <c r="C139" s="63"/>
      <c r="D139" s="63"/>
      <c r="E139" s="63"/>
      <c r="F139" s="63"/>
      <c r="G139" s="63"/>
      <c r="H139" s="63"/>
      <c r="I139" s="63"/>
      <c r="J139" s="63"/>
      <c r="K139" s="63"/>
      <c r="L139" s="63"/>
      <c r="M139" s="63"/>
    </row>
    <row r="140" spans="2:13" ht="12">
      <c r="B140" s="60"/>
      <c r="C140" s="63"/>
      <c r="D140" s="63"/>
      <c r="E140" s="63"/>
      <c r="F140" s="63"/>
      <c r="G140" s="63"/>
      <c r="H140" s="63"/>
      <c r="I140" s="63"/>
      <c r="J140" s="63"/>
      <c r="K140" s="63"/>
      <c r="L140" s="63"/>
      <c r="M140" s="63"/>
    </row>
    <row r="141" spans="2:13" ht="12">
      <c r="B141" s="60"/>
      <c r="C141" s="63"/>
      <c r="D141" s="63"/>
      <c r="E141" s="63"/>
      <c r="F141" s="63"/>
      <c r="G141" s="63"/>
      <c r="H141" s="63"/>
      <c r="I141" s="63"/>
      <c r="J141" s="63"/>
      <c r="K141" s="63"/>
      <c r="L141" s="63"/>
      <c r="M141" s="63"/>
    </row>
    <row r="142" spans="2:13" ht="12">
      <c r="B142" s="60"/>
      <c r="C142" s="63"/>
      <c r="D142" s="63"/>
      <c r="E142" s="63"/>
      <c r="F142" s="63"/>
      <c r="G142" s="63"/>
      <c r="H142" s="63"/>
      <c r="I142" s="63"/>
      <c r="J142" s="63"/>
      <c r="K142" s="63"/>
      <c r="L142" s="63"/>
      <c r="M142" s="63"/>
    </row>
    <row r="143" spans="2:13" ht="12">
      <c r="B143" s="60"/>
      <c r="C143" s="63"/>
      <c r="D143" s="63"/>
      <c r="E143" s="63"/>
      <c r="F143" s="63"/>
      <c r="G143" s="63"/>
      <c r="H143" s="63"/>
      <c r="I143" s="63"/>
      <c r="J143" s="63"/>
      <c r="K143" s="63"/>
      <c r="L143" s="63"/>
      <c r="M143" s="63"/>
    </row>
    <row r="144" spans="2:13" ht="12">
      <c r="B144" s="60"/>
      <c r="C144" s="63"/>
      <c r="D144" s="63"/>
      <c r="E144" s="63"/>
      <c r="F144" s="63"/>
      <c r="G144" s="63"/>
      <c r="H144" s="63"/>
      <c r="I144" s="63"/>
      <c r="J144" s="63"/>
      <c r="K144" s="63"/>
      <c r="L144" s="63"/>
      <c r="M144" s="63"/>
    </row>
    <row r="145" spans="2:13" ht="12">
      <c r="B145" s="60"/>
      <c r="C145" s="63"/>
      <c r="D145" s="63"/>
      <c r="E145" s="63"/>
      <c r="F145" s="63"/>
      <c r="G145" s="63"/>
      <c r="H145" s="63"/>
      <c r="I145" s="63"/>
      <c r="J145" s="63"/>
      <c r="K145" s="63"/>
      <c r="L145" s="63"/>
      <c r="M145" s="63"/>
    </row>
    <row r="146" spans="2:13" ht="12">
      <c r="B146" s="60"/>
      <c r="C146" s="63"/>
      <c r="D146" s="63"/>
      <c r="E146" s="63"/>
      <c r="F146" s="63"/>
      <c r="G146" s="63"/>
      <c r="H146" s="63"/>
      <c r="I146" s="63"/>
      <c r="J146" s="63"/>
      <c r="K146" s="63"/>
      <c r="L146" s="63"/>
      <c r="M146" s="63"/>
    </row>
    <row r="147" spans="2:13" ht="12">
      <c r="B147" s="60"/>
      <c r="C147" s="63"/>
      <c r="D147" s="63"/>
      <c r="E147" s="63"/>
      <c r="F147" s="63"/>
      <c r="G147" s="63"/>
      <c r="H147" s="63"/>
      <c r="I147" s="63"/>
      <c r="J147" s="63"/>
      <c r="K147" s="63"/>
      <c r="L147" s="63"/>
      <c r="M147" s="63"/>
    </row>
    <row r="148" spans="2:13" ht="12">
      <c r="B148" s="60"/>
      <c r="C148" s="63"/>
      <c r="D148" s="63"/>
      <c r="E148" s="63"/>
      <c r="F148" s="63"/>
      <c r="G148" s="63"/>
      <c r="H148" s="63"/>
      <c r="I148" s="63"/>
      <c r="J148" s="63"/>
      <c r="K148" s="63"/>
      <c r="L148" s="63"/>
      <c r="M148" s="63"/>
    </row>
    <row r="149" spans="2:13" ht="12">
      <c r="B149" s="60"/>
      <c r="C149" s="63"/>
      <c r="D149" s="63"/>
      <c r="E149" s="63"/>
      <c r="F149" s="63"/>
      <c r="G149" s="63"/>
      <c r="H149" s="63"/>
      <c r="I149" s="63"/>
      <c r="J149" s="63"/>
      <c r="K149" s="63"/>
      <c r="L149" s="63"/>
      <c r="M149" s="63"/>
    </row>
    <row r="150" spans="2:13" ht="12">
      <c r="B150" s="60"/>
      <c r="C150" s="63"/>
      <c r="D150" s="63"/>
      <c r="E150" s="63"/>
      <c r="F150" s="63"/>
      <c r="G150" s="63"/>
      <c r="H150" s="63"/>
      <c r="I150" s="63"/>
      <c r="J150" s="63"/>
      <c r="K150" s="63"/>
      <c r="L150" s="63"/>
      <c r="M150" s="63"/>
    </row>
    <row r="151" spans="2:13" ht="12">
      <c r="B151" s="60"/>
      <c r="C151" s="63"/>
      <c r="D151" s="63"/>
      <c r="E151" s="63"/>
      <c r="F151" s="63"/>
      <c r="G151" s="63"/>
      <c r="H151" s="63"/>
      <c r="I151" s="63"/>
      <c r="J151" s="63"/>
      <c r="K151" s="63"/>
      <c r="L151" s="63"/>
      <c r="M151" s="63"/>
    </row>
    <row r="152" spans="2:13" ht="12">
      <c r="B152" s="60"/>
      <c r="C152" s="63"/>
      <c r="D152" s="63"/>
      <c r="E152" s="63"/>
      <c r="F152" s="63"/>
      <c r="G152" s="63"/>
      <c r="H152" s="63"/>
      <c r="I152" s="63"/>
      <c r="J152" s="63"/>
      <c r="K152" s="63"/>
      <c r="L152" s="63"/>
      <c r="M152" s="63"/>
    </row>
    <row r="153" spans="2:13" ht="12">
      <c r="B153" s="60"/>
      <c r="C153" s="63"/>
      <c r="D153" s="63"/>
      <c r="E153" s="63"/>
      <c r="F153" s="63"/>
      <c r="G153" s="63"/>
      <c r="H153" s="63"/>
      <c r="I153" s="63"/>
      <c r="J153" s="63"/>
      <c r="K153" s="63"/>
      <c r="L153" s="63"/>
      <c r="M153" s="63"/>
    </row>
    <row r="154" spans="2:13" ht="12">
      <c r="B154" s="60"/>
      <c r="C154" s="63"/>
      <c r="D154" s="63"/>
      <c r="E154" s="63"/>
      <c r="F154" s="63"/>
      <c r="G154" s="63"/>
      <c r="H154" s="63"/>
      <c r="I154" s="63"/>
      <c r="J154" s="63"/>
      <c r="K154" s="63"/>
      <c r="L154" s="63"/>
      <c r="M154" s="63"/>
    </row>
    <row r="155" spans="2:13" ht="12">
      <c r="B155" s="60"/>
      <c r="C155" s="63"/>
      <c r="D155" s="63"/>
      <c r="E155" s="63"/>
      <c r="F155" s="63"/>
      <c r="G155" s="63"/>
      <c r="H155" s="63"/>
      <c r="I155" s="63"/>
      <c r="J155" s="63"/>
      <c r="K155" s="63"/>
      <c r="L155" s="63"/>
      <c r="M155" s="63"/>
    </row>
    <row r="156" spans="2:13" ht="12">
      <c r="B156" s="60"/>
      <c r="C156" s="63"/>
      <c r="D156" s="63"/>
      <c r="E156" s="63"/>
      <c r="F156" s="63"/>
      <c r="G156" s="63"/>
      <c r="H156" s="63"/>
      <c r="I156" s="63"/>
      <c r="J156" s="63"/>
      <c r="K156" s="63"/>
      <c r="L156" s="63"/>
      <c r="M156" s="63"/>
    </row>
    <row r="157" spans="2:13" ht="12">
      <c r="B157" s="60"/>
      <c r="C157" s="63"/>
      <c r="D157" s="63"/>
      <c r="E157" s="63"/>
      <c r="F157" s="63"/>
      <c r="G157" s="63"/>
      <c r="H157" s="63"/>
      <c r="I157" s="63"/>
      <c r="J157" s="63"/>
      <c r="K157" s="63"/>
      <c r="L157" s="63"/>
      <c r="M157" s="63"/>
    </row>
    <row r="158" spans="2:13" ht="12">
      <c r="B158" s="60"/>
      <c r="C158" s="63"/>
      <c r="D158" s="63"/>
      <c r="E158" s="63"/>
      <c r="F158" s="63"/>
      <c r="G158" s="63"/>
      <c r="H158" s="63"/>
      <c r="I158" s="63"/>
      <c r="J158" s="63"/>
      <c r="K158" s="63"/>
      <c r="L158" s="63"/>
      <c r="M158" s="63"/>
    </row>
    <row r="159" spans="2:13" ht="12">
      <c r="B159" s="60"/>
      <c r="C159" s="63"/>
      <c r="D159" s="63"/>
      <c r="E159" s="63"/>
      <c r="F159" s="63"/>
      <c r="G159" s="63"/>
      <c r="H159" s="63"/>
      <c r="I159" s="63"/>
      <c r="J159" s="63"/>
      <c r="K159" s="63"/>
      <c r="L159" s="63"/>
      <c r="M159" s="63"/>
    </row>
    <row r="160" spans="2:13" ht="12">
      <c r="B160" s="60"/>
      <c r="C160" s="63"/>
      <c r="D160" s="63"/>
      <c r="E160" s="63"/>
      <c r="F160" s="63"/>
      <c r="G160" s="63"/>
      <c r="H160" s="63"/>
      <c r="I160" s="63"/>
      <c r="J160" s="63"/>
      <c r="K160" s="63"/>
      <c r="L160" s="63"/>
      <c r="M160" s="63"/>
    </row>
    <row r="161" spans="2:13" ht="12">
      <c r="B161" s="60"/>
      <c r="C161" s="63"/>
      <c r="D161" s="63"/>
      <c r="E161" s="63"/>
      <c r="F161" s="63"/>
      <c r="G161" s="63"/>
      <c r="H161" s="63"/>
      <c r="I161" s="63"/>
      <c r="J161" s="63"/>
      <c r="K161" s="63"/>
      <c r="L161" s="63"/>
      <c r="M161" s="63"/>
    </row>
    <row r="162" spans="2:13" ht="12">
      <c r="B162" s="60"/>
      <c r="C162" s="63"/>
      <c r="D162" s="63"/>
      <c r="E162" s="63"/>
      <c r="F162" s="63"/>
      <c r="G162" s="63"/>
      <c r="H162" s="63"/>
      <c r="I162" s="63"/>
      <c r="J162" s="63"/>
      <c r="K162" s="63"/>
      <c r="L162" s="63"/>
      <c r="M162" s="63"/>
    </row>
    <row r="163" spans="2:13" ht="12">
      <c r="B163" s="60"/>
      <c r="C163" s="63"/>
      <c r="D163" s="63"/>
      <c r="E163" s="63"/>
      <c r="F163" s="63"/>
      <c r="G163" s="63"/>
      <c r="H163" s="63"/>
      <c r="I163" s="63"/>
      <c r="J163" s="63"/>
      <c r="K163" s="63"/>
      <c r="L163" s="63"/>
      <c r="M163" s="63"/>
    </row>
    <row r="164" spans="2:13" ht="12">
      <c r="B164" s="60"/>
      <c r="C164" s="63"/>
      <c r="D164" s="63"/>
      <c r="E164" s="63"/>
      <c r="F164" s="63"/>
      <c r="G164" s="63"/>
      <c r="H164" s="63"/>
      <c r="I164" s="63"/>
      <c r="J164" s="63"/>
      <c r="K164" s="63"/>
      <c r="L164" s="63"/>
      <c r="M164" s="63"/>
    </row>
    <row r="165" spans="2:13" ht="12">
      <c r="B165" s="60"/>
      <c r="C165" s="63"/>
      <c r="D165" s="63"/>
      <c r="E165" s="63"/>
      <c r="F165" s="63"/>
      <c r="G165" s="63"/>
      <c r="H165" s="63"/>
      <c r="I165" s="63"/>
      <c r="J165" s="63"/>
      <c r="K165" s="63"/>
      <c r="L165" s="63"/>
      <c r="M165" s="63"/>
    </row>
    <row r="166" spans="2:13" ht="12">
      <c r="B166" s="60"/>
      <c r="C166" s="63"/>
      <c r="D166" s="63"/>
      <c r="E166" s="63"/>
      <c r="F166" s="63"/>
      <c r="G166" s="63"/>
      <c r="H166" s="63"/>
      <c r="I166" s="63"/>
      <c r="J166" s="63"/>
      <c r="K166" s="63"/>
      <c r="L166" s="63"/>
      <c r="M166" s="63"/>
    </row>
    <row r="167" spans="2:13" ht="12">
      <c r="B167" s="60"/>
      <c r="C167" s="63"/>
      <c r="D167" s="63"/>
      <c r="E167" s="63"/>
      <c r="F167" s="63"/>
      <c r="G167" s="63"/>
      <c r="H167" s="63"/>
      <c r="I167" s="63"/>
      <c r="J167" s="63"/>
      <c r="K167" s="63"/>
      <c r="L167" s="63"/>
      <c r="M167" s="63"/>
    </row>
    <row r="168" spans="2:13" ht="12">
      <c r="B168" s="60"/>
      <c r="C168" s="63"/>
      <c r="D168" s="63"/>
      <c r="E168" s="63"/>
      <c r="F168" s="63"/>
      <c r="G168" s="63"/>
      <c r="H168" s="63"/>
      <c r="I168" s="63"/>
      <c r="J168" s="63"/>
      <c r="K168" s="63"/>
      <c r="L168" s="63"/>
      <c r="M168" s="63"/>
    </row>
    <row r="169" spans="2:13" ht="12">
      <c r="B169" s="60"/>
      <c r="C169" s="63"/>
      <c r="D169" s="63"/>
      <c r="E169" s="63"/>
      <c r="F169" s="63"/>
      <c r="G169" s="63"/>
      <c r="H169" s="63"/>
      <c r="I169" s="63"/>
      <c r="J169" s="63"/>
      <c r="K169" s="63"/>
      <c r="L169" s="63"/>
      <c r="M169" s="63"/>
    </row>
    <row r="170" spans="2:13" ht="12">
      <c r="B170" s="60"/>
      <c r="C170" s="63"/>
      <c r="D170" s="63"/>
      <c r="E170" s="63"/>
      <c r="F170" s="63"/>
      <c r="G170" s="63"/>
      <c r="H170" s="63"/>
      <c r="I170" s="63"/>
      <c r="J170" s="63"/>
      <c r="K170" s="63"/>
      <c r="L170" s="63"/>
      <c r="M170" s="63"/>
    </row>
    <row r="171" spans="2:13" ht="12">
      <c r="B171" s="60"/>
      <c r="C171" s="63"/>
      <c r="D171" s="63"/>
      <c r="E171" s="63"/>
      <c r="F171" s="63"/>
      <c r="G171" s="63"/>
      <c r="H171" s="63"/>
      <c r="I171" s="63"/>
      <c r="J171" s="63"/>
      <c r="K171" s="63"/>
      <c r="L171" s="63"/>
      <c r="M171" s="63"/>
    </row>
    <row r="172" spans="2:13" ht="12">
      <c r="B172" s="60"/>
      <c r="C172" s="63"/>
      <c r="D172" s="63"/>
      <c r="E172" s="63"/>
      <c r="F172" s="63"/>
      <c r="G172" s="63"/>
      <c r="H172" s="63"/>
      <c r="I172" s="63"/>
      <c r="J172" s="63"/>
      <c r="K172" s="63"/>
      <c r="L172" s="63"/>
      <c r="M172" s="63"/>
    </row>
    <row r="173" spans="2:13" ht="12">
      <c r="B173" s="60"/>
      <c r="C173" s="63"/>
      <c r="D173" s="63"/>
      <c r="E173" s="63"/>
      <c r="F173" s="63"/>
      <c r="G173" s="63"/>
      <c r="H173" s="63"/>
      <c r="I173" s="63"/>
      <c r="J173" s="63"/>
      <c r="K173" s="63"/>
      <c r="L173" s="63"/>
      <c r="M173" s="63"/>
    </row>
    <row r="174" spans="2:13" ht="12">
      <c r="B174" s="60"/>
      <c r="C174" s="63"/>
      <c r="D174" s="63"/>
      <c r="E174" s="63"/>
      <c r="F174" s="63"/>
      <c r="G174" s="63"/>
      <c r="H174" s="63"/>
      <c r="I174" s="63"/>
      <c r="J174" s="63"/>
      <c r="K174" s="63"/>
      <c r="L174" s="63"/>
      <c r="M174" s="63"/>
    </row>
    <row r="175" spans="2:13" ht="12">
      <c r="B175" s="60"/>
      <c r="C175" s="63"/>
      <c r="D175" s="63"/>
      <c r="E175" s="63"/>
      <c r="F175" s="63"/>
      <c r="G175" s="63"/>
      <c r="H175" s="63"/>
      <c r="I175" s="63"/>
      <c r="J175" s="63"/>
      <c r="K175" s="63"/>
      <c r="L175" s="63"/>
      <c r="M175" s="63"/>
    </row>
    <row r="176" spans="2:13" ht="12">
      <c r="B176" s="60"/>
      <c r="C176" s="63"/>
      <c r="D176" s="63"/>
      <c r="E176" s="63"/>
      <c r="F176" s="63"/>
      <c r="G176" s="63"/>
      <c r="H176" s="63"/>
      <c r="I176" s="63"/>
      <c r="J176" s="63"/>
      <c r="K176" s="63"/>
      <c r="L176" s="63"/>
      <c r="M176" s="63"/>
    </row>
    <row r="177" spans="2:13" ht="12">
      <c r="B177" s="60"/>
      <c r="C177" s="63"/>
      <c r="D177" s="63"/>
      <c r="E177" s="63"/>
      <c r="F177" s="63"/>
      <c r="G177" s="63"/>
      <c r="H177" s="63"/>
      <c r="I177" s="63"/>
      <c r="J177" s="63"/>
      <c r="K177" s="63"/>
      <c r="L177" s="63"/>
      <c r="M177" s="63"/>
    </row>
    <row r="178" spans="2:13" ht="12">
      <c r="B178" s="60"/>
      <c r="C178" s="63"/>
      <c r="D178" s="63"/>
      <c r="E178" s="63"/>
      <c r="F178" s="63"/>
      <c r="G178" s="63"/>
      <c r="H178" s="63"/>
      <c r="I178" s="63"/>
      <c r="J178" s="63"/>
      <c r="K178" s="63"/>
      <c r="L178" s="63"/>
      <c r="M178" s="63"/>
    </row>
    <row r="179" spans="2:13" ht="12">
      <c r="B179" s="60"/>
      <c r="C179" s="63"/>
      <c r="D179" s="63"/>
      <c r="E179" s="63"/>
      <c r="F179" s="63"/>
      <c r="G179" s="63"/>
      <c r="H179" s="63"/>
      <c r="I179" s="63"/>
      <c r="J179" s="63"/>
      <c r="K179" s="63"/>
      <c r="L179" s="63"/>
      <c r="M179" s="63"/>
    </row>
    <row r="180" spans="2:13" ht="12">
      <c r="B180" s="60"/>
      <c r="C180" s="63"/>
      <c r="D180" s="63"/>
      <c r="E180" s="63"/>
      <c r="F180" s="63"/>
      <c r="G180" s="63"/>
      <c r="H180" s="63"/>
      <c r="I180" s="63"/>
      <c r="J180" s="63"/>
      <c r="K180" s="63"/>
      <c r="L180" s="63"/>
      <c r="M180" s="63"/>
    </row>
    <row r="181" spans="2:13" ht="12">
      <c r="B181" s="60"/>
      <c r="C181" s="63"/>
      <c r="D181" s="63"/>
      <c r="E181" s="63"/>
      <c r="F181" s="63"/>
      <c r="G181" s="63"/>
      <c r="H181" s="63"/>
      <c r="I181" s="63"/>
      <c r="J181" s="63"/>
      <c r="K181" s="63"/>
      <c r="L181" s="63"/>
      <c r="M181" s="63"/>
    </row>
    <row r="182" spans="2:13" ht="12">
      <c r="B182" s="60"/>
      <c r="C182" s="63"/>
      <c r="D182" s="63"/>
      <c r="E182" s="63"/>
      <c r="F182" s="63"/>
      <c r="G182" s="63"/>
      <c r="H182" s="63"/>
      <c r="I182" s="63"/>
      <c r="J182" s="63"/>
      <c r="K182" s="63"/>
      <c r="L182" s="63"/>
      <c r="M182" s="63"/>
    </row>
    <row r="183" spans="2:13" ht="12">
      <c r="B183" s="60"/>
      <c r="C183" s="63"/>
      <c r="D183" s="63"/>
      <c r="E183" s="63"/>
      <c r="F183" s="63"/>
      <c r="G183" s="63"/>
      <c r="H183" s="63"/>
      <c r="I183" s="63"/>
      <c r="J183" s="63"/>
      <c r="K183" s="63"/>
      <c r="L183" s="63"/>
      <c r="M183" s="63"/>
    </row>
    <row r="184" spans="2:13" ht="12">
      <c r="B184" s="60"/>
      <c r="C184" s="63"/>
      <c r="D184" s="63"/>
      <c r="E184" s="63"/>
      <c r="F184" s="63"/>
      <c r="G184" s="63"/>
      <c r="H184" s="63"/>
      <c r="I184" s="63"/>
      <c r="J184" s="63"/>
      <c r="K184" s="63"/>
      <c r="L184" s="63"/>
      <c r="M184" s="63"/>
    </row>
    <row r="185" spans="2:13" ht="12">
      <c r="B185" s="60"/>
      <c r="C185" s="63"/>
      <c r="D185" s="63"/>
      <c r="E185" s="63"/>
      <c r="F185" s="63"/>
      <c r="G185" s="63"/>
      <c r="H185" s="63"/>
      <c r="I185" s="63"/>
      <c r="J185" s="63"/>
      <c r="K185" s="63"/>
      <c r="L185" s="63"/>
      <c r="M185" s="63"/>
    </row>
    <row r="186" spans="2:13" ht="12">
      <c r="B186" s="60"/>
      <c r="C186" s="63"/>
      <c r="D186" s="63"/>
      <c r="E186" s="63"/>
      <c r="F186" s="63"/>
      <c r="G186" s="63"/>
      <c r="H186" s="63"/>
      <c r="I186" s="63"/>
      <c r="J186" s="63"/>
      <c r="K186" s="63"/>
      <c r="L186" s="63"/>
      <c r="M186" s="63"/>
    </row>
    <row r="187" spans="2:13" ht="12">
      <c r="B187" s="60"/>
      <c r="C187" s="63"/>
      <c r="D187" s="63"/>
      <c r="E187" s="63"/>
      <c r="F187" s="63"/>
      <c r="G187" s="63"/>
      <c r="H187" s="63"/>
      <c r="I187" s="63"/>
      <c r="J187" s="63"/>
      <c r="K187" s="63"/>
      <c r="L187" s="63"/>
      <c r="M187" s="63"/>
    </row>
    <row r="188" spans="2:13" ht="12">
      <c r="B188" s="60"/>
      <c r="C188" s="63"/>
      <c r="D188" s="63"/>
      <c r="E188" s="63"/>
      <c r="F188" s="63"/>
      <c r="G188" s="63"/>
      <c r="H188" s="63"/>
      <c r="I188" s="63"/>
      <c r="J188" s="63"/>
      <c r="K188" s="63"/>
      <c r="L188" s="63"/>
      <c r="M188" s="63"/>
    </row>
    <row r="189" spans="2:13" ht="12">
      <c r="B189" s="60"/>
      <c r="C189" s="63"/>
      <c r="D189" s="63"/>
      <c r="E189" s="63"/>
      <c r="F189" s="63"/>
      <c r="G189" s="63"/>
      <c r="H189" s="63"/>
      <c r="I189" s="63"/>
      <c r="J189" s="63"/>
      <c r="K189" s="63"/>
      <c r="L189" s="63"/>
      <c r="M189" s="63"/>
    </row>
    <row r="190" spans="2:13" ht="12">
      <c r="B190" s="60"/>
      <c r="C190" s="63"/>
      <c r="D190" s="63"/>
      <c r="E190" s="63"/>
      <c r="F190" s="63"/>
      <c r="G190" s="63"/>
      <c r="H190" s="63"/>
      <c r="I190" s="63"/>
      <c r="J190" s="63"/>
      <c r="K190" s="63"/>
      <c r="L190" s="63"/>
      <c r="M190" s="63"/>
    </row>
    <row r="191" spans="2:13" ht="12">
      <c r="B191" s="60"/>
      <c r="C191" s="63"/>
      <c r="D191" s="63"/>
      <c r="E191" s="63"/>
      <c r="F191" s="63"/>
      <c r="G191" s="63"/>
      <c r="H191" s="63"/>
      <c r="I191" s="63"/>
      <c r="J191" s="63"/>
      <c r="K191" s="63"/>
      <c r="L191" s="63"/>
      <c r="M191" s="63"/>
    </row>
    <row r="192" spans="2:13" ht="12">
      <c r="B192" s="60"/>
      <c r="C192" s="63"/>
      <c r="D192" s="63"/>
      <c r="E192" s="63"/>
      <c r="F192" s="63"/>
      <c r="G192" s="63"/>
      <c r="H192" s="63"/>
      <c r="I192" s="63"/>
      <c r="J192" s="63"/>
      <c r="K192" s="63"/>
      <c r="L192" s="63"/>
      <c r="M192" s="63"/>
    </row>
    <row r="193" spans="2:13" ht="12">
      <c r="B193" s="60"/>
      <c r="C193" s="63"/>
      <c r="D193" s="63"/>
      <c r="E193" s="63"/>
      <c r="F193" s="63"/>
      <c r="G193" s="63"/>
      <c r="H193" s="63"/>
      <c r="I193" s="63"/>
      <c r="J193" s="63"/>
      <c r="K193" s="63"/>
      <c r="L193" s="63"/>
      <c r="M193" s="63"/>
    </row>
    <row r="194" spans="2:13" ht="12">
      <c r="B194" s="60"/>
      <c r="C194" s="63"/>
      <c r="D194" s="63"/>
      <c r="E194" s="63"/>
      <c r="F194" s="63"/>
      <c r="G194" s="63"/>
      <c r="H194" s="63"/>
      <c r="I194" s="63"/>
      <c r="J194" s="63"/>
      <c r="K194" s="63"/>
      <c r="L194" s="63"/>
      <c r="M194" s="63"/>
    </row>
    <row r="195" spans="2:13" ht="12">
      <c r="B195" s="60"/>
      <c r="C195" s="63"/>
      <c r="D195" s="63"/>
      <c r="E195" s="63"/>
      <c r="F195" s="63"/>
      <c r="G195" s="63"/>
      <c r="H195" s="63"/>
      <c r="I195" s="63"/>
      <c r="J195" s="63"/>
      <c r="K195" s="63"/>
      <c r="L195" s="63"/>
      <c r="M195" s="63"/>
    </row>
    <row r="196" spans="2:13" ht="12">
      <c r="B196" s="60"/>
      <c r="C196" s="63"/>
      <c r="D196" s="63"/>
      <c r="E196" s="63"/>
      <c r="F196" s="63"/>
      <c r="G196" s="63"/>
      <c r="H196" s="63"/>
      <c r="I196" s="63"/>
      <c r="J196" s="63"/>
      <c r="K196" s="63"/>
      <c r="L196" s="63"/>
      <c r="M196" s="63"/>
    </row>
    <row r="197" spans="2:13" ht="12">
      <c r="B197" s="60"/>
      <c r="C197" s="63"/>
      <c r="D197" s="63"/>
      <c r="E197" s="63"/>
      <c r="F197" s="63"/>
      <c r="G197" s="63"/>
      <c r="H197" s="63"/>
      <c r="I197" s="63"/>
      <c r="J197" s="63"/>
      <c r="K197" s="63"/>
      <c r="L197" s="63"/>
      <c r="M197" s="63"/>
    </row>
    <row r="198" spans="2:13" ht="12">
      <c r="B198" s="60"/>
      <c r="C198" s="63"/>
      <c r="D198" s="63"/>
      <c r="E198" s="63"/>
      <c r="F198" s="63"/>
      <c r="G198" s="63"/>
      <c r="H198" s="63"/>
      <c r="I198" s="63"/>
      <c r="J198" s="63"/>
      <c r="K198" s="63"/>
      <c r="L198" s="63"/>
      <c r="M198" s="63"/>
    </row>
    <row r="199" spans="2:13" ht="12">
      <c r="B199" s="60"/>
      <c r="C199" s="63"/>
      <c r="D199" s="63"/>
      <c r="E199" s="63"/>
      <c r="F199" s="63"/>
      <c r="G199" s="63"/>
      <c r="H199" s="63"/>
      <c r="I199" s="63"/>
      <c r="J199" s="63"/>
      <c r="K199" s="63"/>
      <c r="L199" s="63"/>
      <c r="M199" s="63"/>
    </row>
    <row r="200" spans="2:13" ht="12">
      <c r="B200" s="60"/>
      <c r="C200" s="63"/>
      <c r="D200" s="63"/>
      <c r="E200" s="63"/>
      <c r="F200" s="63"/>
      <c r="G200" s="63"/>
      <c r="H200" s="63"/>
      <c r="I200" s="63"/>
      <c r="J200" s="63"/>
      <c r="K200" s="63"/>
      <c r="L200" s="63"/>
      <c r="M200" s="63"/>
    </row>
    <row r="201" spans="2:13" ht="12">
      <c r="B201" s="60"/>
      <c r="C201" s="63"/>
      <c r="D201" s="63"/>
      <c r="E201" s="63"/>
      <c r="F201" s="63"/>
      <c r="G201" s="63"/>
      <c r="H201" s="63"/>
      <c r="I201" s="63"/>
      <c r="J201" s="63"/>
      <c r="K201" s="63"/>
      <c r="L201" s="63"/>
      <c r="M201" s="63"/>
    </row>
    <row r="202" spans="2:13" ht="12">
      <c r="B202" s="60"/>
      <c r="C202" s="63"/>
      <c r="D202" s="63"/>
      <c r="E202" s="63"/>
      <c r="F202" s="63"/>
      <c r="G202" s="63"/>
      <c r="H202" s="63"/>
      <c r="I202" s="63"/>
      <c r="J202" s="63"/>
      <c r="K202" s="63"/>
      <c r="L202" s="63"/>
      <c r="M202" s="63"/>
    </row>
    <row r="203" spans="2:13" ht="12">
      <c r="B203" s="60"/>
      <c r="C203" s="63"/>
      <c r="D203" s="63"/>
      <c r="E203" s="63"/>
      <c r="F203" s="63"/>
      <c r="G203" s="63"/>
      <c r="H203" s="63"/>
      <c r="I203" s="63"/>
      <c r="J203" s="63"/>
      <c r="K203" s="63"/>
      <c r="L203" s="63"/>
      <c r="M203" s="63"/>
    </row>
    <row r="204" spans="2:13" ht="12">
      <c r="B204" s="60"/>
      <c r="C204" s="63"/>
      <c r="D204" s="63"/>
      <c r="E204" s="63"/>
      <c r="F204" s="63"/>
      <c r="G204" s="63"/>
      <c r="H204" s="63"/>
      <c r="I204" s="63"/>
      <c r="J204" s="63"/>
      <c r="K204" s="63"/>
      <c r="L204" s="63"/>
      <c r="M204" s="63"/>
    </row>
    <row r="205" spans="2:13" ht="12">
      <c r="B205" s="60"/>
      <c r="C205" s="63"/>
      <c r="D205" s="63"/>
      <c r="E205" s="63"/>
      <c r="F205" s="63"/>
      <c r="G205" s="63"/>
      <c r="H205" s="63"/>
      <c r="I205" s="63"/>
      <c r="J205" s="63"/>
      <c r="K205" s="63"/>
      <c r="L205" s="63"/>
      <c r="M205" s="63"/>
    </row>
    <row r="206" spans="2:13" ht="12">
      <c r="B206" s="60"/>
      <c r="C206" s="63"/>
      <c r="D206" s="63"/>
      <c r="E206" s="63"/>
      <c r="F206" s="63"/>
      <c r="G206" s="63"/>
      <c r="H206" s="63"/>
      <c r="I206" s="63"/>
      <c r="J206" s="63"/>
      <c r="K206" s="63"/>
      <c r="L206" s="63"/>
      <c r="M206" s="63"/>
    </row>
    <row r="207" spans="2:13" ht="12">
      <c r="B207" s="60"/>
      <c r="C207" s="63"/>
      <c r="D207" s="63"/>
      <c r="E207" s="63"/>
      <c r="F207" s="63"/>
      <c r="G207" s="63"/>
      <c r="H207" s="63"/>
      <c r="I207" s="63"/>
      <c r="J207" s="63"/>
      <c r="K207" s="63"/>
      <c r="L207" s="63"/>
      <c r="M207" s="63"/>
    </row>
    <row r="208" spans="2:13" ht="12">
      <c r="B208" s="60"/>
      <c r="C208" s="63"/>
      <c r="D208" s="63"/>
      <c r="E208" s="63"/>
      <c r="F208" s="63"/>
      <c r="G208" s="63"/>
      <c r="H208" s="63"/>
      <c r="I208" s="63"/>
      <c r="J208" s="63"/>
      <c r="K208" s="63"/>
      <c r="L208" s="63"/>
      <c r="M208" s="63"/>
    </row>
  </sheetData>
  <printOptions/>
  <pageMargins left="0.75" right="0.75" top="0.56" bottom="0.27" header="0.5" footer="0.5"/>
  <pageSetup fitToHeight="1" fitToWidth="1" horizontalDpi="600" verticalDpi="600" orientation="landscape" paperSize="9" scale="8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214"/>
  <sheetViews>
    <sheetView workbookViewId="0" topLeftCell="A1">
      <pane ySplit="3" topLeftCell="BM16" activePane="bottomLeft" state="frozen"/>
      <selection pane="topLeft" activeCell="N8" sqref="N8"/>
      <selection pane="bottomLeft" activeCell="G63" sqref="G63"/>
    </sheetView>
  </sheetViews>
  <sheetFormatPr defaultColWidth="9.140625" defaultRowHeight="12.75"/>
  <cols>
    <col min="1" max="1" width="4.8515625" style="21" customWidth="1"/>
    <col min="2" max="2" width="7.57421875" style="3" customWidth="1"/>
    <col min="3" max="14" width="7.57421875" style="21" customWidth="1"/>
    <col min="15" max="15" width="7.57421875" style="95" customWidth="1"/>
    <col min="16" max="16" width="4.57421875" style="0" customWidth="1"/>
    <col min="17" max="16384" width="9.140625" style="21" customWidth="1"/>
  </cols>
  <sheetData>
    <row r="1" spans="1:14" ht="10.5" customHeight="1">
      <c r="A1" s="57" t="s">
        <v>123</v>
      </c>
      <c r="B1" s="20" t="s">
        <v>42</v>
      </c>
      <c r="H1" s="3"/>
      <c r="I1" s="93"/>
      <c r="J1" s="93"/>
      <c r="K1" s="93"/>
      <c r="L1" s="3"/>
      <c r="M1" s="3"/>
      <c r="N1" s="94"/>
    </row>
    <row r="2" spans="3:14" ht="11.25">
      <c r="C2" s="25"/>
      <c r="D2" s="25"/>
      <c r="F2" s="25"/>
      <c r="G2" s="25"/>
      <c r="H2" s="25"/>
      <c r="I2" s="12"/>
      <c r="J2" s="12"/>
      <c r="K2" s="12"/>
      <c r="L2" s="9"/>
      <c r="M2" s="9"/>
      <c r="N2" s="96"/>
    </row>
    <row r="3" spans="2:15" ht="11.25">
      <c r="B3" s="6">
        <v>1990</v>
      </c>
      <c r="C3" s="6">
        <v>1991</v>
      </c>
      <c r="D3" s="6">
        <v>1992</v>
      </c>
      <c r="E3" s="6">
        <v>1993</v>
      </c>
      <c r="F3" s="6">
        <v>1994</v>
      </c>
      <c r="G3" s="6">
        <v>1995</v>
      </c>
      <c r="H3" s="6">
        <v>1996</v>
      </c>
      <c r="I3" s="6">
        <v>1997</v>
      </c>
      <c r="J3" s="6">
        <v>1998</v>
      </c>
      <c r="K3" s="6">
        <v>1999</v>
      </c>
      <c r="L3" s="6">
        <v>2000</v>
      </c>
      <c r="M3" s="6">
        <v>2001</v>
      </c>
      <c r="N3" s="97">
        <v>2002</v>
      </c>
      <c r="O3" s="97">
        <v>2003</v>
      </c>
    </row>
    <row r="4" spans="1:15" s="25" customFormat="1" ht="11.25">
      <c r="A4" s="7" t="s">
        <v>1</v>
      </c>
      <c r="B4" s="98">
        <v>10.85</v>
      </c>
      <c r="C4" s="99">
        <v>11.2</v>
      </c>
      <c r="D4" s="99">
        <v>11.56</v>
      </c>
      <c r="E4" s="99">
        <v>11.6</v>
      </c>
      <c r="F4" s="99">
        <v>12</v>
      </c>
      <c r="G4" s="100">
        <v>13.07</v>
      </c>
      <c r="H4" s="101">
        <v>13.2</v>
      </c>
      <c r="I4" s="100">
        <v>13.28</v>
      </c>
      <c r="J4" s="100">
        <v>13.63</v>
      </c>
      <c r="K4" s="101">
        <v>13.8</v>
      </c>
      <c r="L4" s="100">
        <v>13.19</v>
      </c>
      <c r="M4" s="100">
        <v>13.47</v>
      </c>
      <c r="N4" s="102">
        <v>13.64</v>
      </c>
      <c r="O4" s="103"/>
    </row>
    <row r="5" spans="1:15" s="25" customFormat="1" ht="11.25">
      <c r="A5" s="7" t="s">
        <v>2</v>
      </c>
      <c r="B5" s="104">
        <v>7.593</v>
      </c>
      <c r="C5" s="104">
        <v>7.549</v>
      </c>
      <c r="D5" s="104">
        <v>7.598</v>
      </c>
      <c r="E5" s="104">
        <v>7.833</v>
      </c>
      <c r="F5" s="104">
        <v>8.018</v>
      </c>
      <c r="G5" s="9">
        <v>8.749</v>
      </c>
      <c r="H5" s="9">
        <v>9.341</v>
      </c>
      <c r="I5" s="13">
        <v>9.185</v>
      </c>
      <c r="J5" s="13">
        <v>9.105</v>
      </c>
      <c r="K5" s="9">
        <v>9.127</v>
      </c>
      <c r="L5" s="9">
        <v>9.133</v>
      </c>
      <c r="M5" s="9">
        <v>9.031</v>
      </c>
      <c r="N5" s="13">
        <v>8.972</v>
      </c>
      <c r="O5" s="103"/>
    </row>
    <row r="6" spans="1:15" s="25" customFormat="1" ht="11.25">
      <c r="A6" s="7" t="s">
        <v>3</v>
      </c>
      <c r="B6" s="98" t="s">
        <v>40</v>
      </c>
      <c r="C6" s="98">
        <v>81.61760000000001</v>
      </c>
      <c r="D6" s="98">
        <v>80.423</v>
      </c>
      <c r="E6" s="98">
        <v>79.6336</v>
      </c>
      <c r="F6" s="98">
        <v>77.4887</v>
      </c>
      <c r="G6" s="98">
        <v>76.95</v>
      </c>
      <c r="H6" s="98">
        <v>76.654</v>
      </c>
      <c r="I6" s="98">
        <v>76.208</v>
      </c>
      <c r="J6" s="98">
        <v>75.702</v>
      </c>
      <c r="K6" s="98">
        <v>76.186</v>
      </c>
      <c r="L6" s="98">
        <v>77.338</v>
      </c>
      <c r="M6" s="98">
        <v>76.984</v>
      </c>
      <c r="N6" s="62">
        <v>75.67</v>
      </c>
      <c r="O6" s="103">
        <v>75.817</v>
      </c>
    </row>
    <row r="7" spans="1:15" s="25" customFormat="1" ht="11.25">
      <c r="A7" s="7" t="s">
        <v>4</v>
      </c>
      <c r="B7" s="105">
        <v>17.718</v>
      </c>
      <c r="C7" s="106">
        <v>17.968</v>
      </c>
      <c r="D7" s="106">
        <v>18.549</v>
      </c>
      <c r="E7" s="106">
        <v>18.922</v>
      </c>
      <c r="F7" s="105">
        <v>19.578</v>
      </c>
      <c r="G7" s="102">
        <v>20.221</v>
      </c>
      <c r="H7" s="102">
        <v>20.449</v>
      </c>
      <c r="I7" s="102">
        <v>20.695</v>
      </c>
      <c r="J7" s="102">
        <v>21.2</v>
      </c>
      <c r="K7" s="102">
        <v>21.5</v>
      </c>
      <c r="L7" s="102">
        <v>21.7</v>
      </c>
      <c r="M7" s="102">
        <v>22.02</v>
      </c>
      <c r="N7" s="107">
        <v>22.35</v>
      </c>
      <c r="O7" s="103"/>
    </row>
    <row r="8" spans="1:15" s="25" customFormat="1" ht="11.25">
      <c r="A8" s="7" t="s">
        <v>5</v>
      </c>
      <c r="B8" s="98">
        <v>33.36</v>
      </c>
      <c r="C8" s="108">
        <v>35.45</v>
      </c>
      <c r="D8" s="108">
        <v>35.52</v>
      </c>
      <c r="E8" s="108">
        <v>37.09</v>
      </c>
      <c r="F8" s="98">
        <v>38.13</v>
      </c>
      <c r="G8" s="102">
        <v>39.6</v>
      </c>
      <c r="H8" s="107">
        <v>44</v>
      </c>
      <c r="I8" s="102">
        <v>43.97</v>
      </c>
      <c r="J8" s="102">
        <v>49.4</v>
      </c>
      <c r="K8" s="102">
        <v>50</v>
      </c>
      <c r="L8" s="102">
        <v>50.3</v>
      </c>
      <c r="M8" s="102">
        <v>51.7</v>
      </c>
      <c r="N8" s="102">
        <v>50.05</v>
      </c>
      <c r="O8" s="103"/>
    </row>
    <row r="9" spans="1:15" s="25" customFormat="1" ht="11.25">
      <c r="A9" s="7" t="s">
        <v>6</v>
      </c>
      <c r="B9" s="98">
        <v>41.3</v>
      </c>
      <c r="C9" s="98">
        <v>42.9</v>
      </c>
      <c r="D9" s="98">
        <v>41.8</v>
      </c>
      <c r="E9" s="98">
        <v>42</v>
      </c>
      <c r="F9" s="98">
        <v>42.7</v>
      </c>
      <c r="G9" s="9">
        <v>41.6</v>
      </c>
      <c r="H9" s="9">
        <v>42.4</v>
      </c>
      <c r="I9" s="9">
        <v>42</v>
      </c>
      <c r="J9" s="9">
        <v>42.4</v>
      </c>
      <c r="K9" s="9">
        <v>41.6</v>
      </c>
      <c r="L9" s="9">
        <v>43</v>
      </c>
      <c r="M9" s="9">
        <v>41.3</v>
      </c>
      <c r="N9" s="109">
        <v>40.3</v>
      </c>
      <c r="O9" s="103"/>
    </row>
    <row r="10" spans="1:15" s="25" customFormat="1" ht="11.25">
      <c r="A10" s="7" t="s">
        <v>7</v>
      </c>
      <c r="B10" s="98">
        <v>3.86</v>
      </c>
      <c r="C10" s="108">
        <v>4.1</v>
      </c>
      <c r="D10" s="108">
        <v>4.3</v>
      </c>
      <c r="E10" s="108">
        <v>4.49</v>
      </c>
      <c r="F10" s="98">
        <v>5</v>
      </c>
      <c r="G10" s="98">
        <v>5.15</v>
      </c>
      <c r="H10" s="98">
        <v>5.3</v>
      </c>
      <c r="I10" s="98">
        <v>5.5</v>
      </c>
      <c r="J10" s="99">
        <v>5.7</v>
      </c>
      <c r="K10" s="99">
        <v>5.9</v>
      </c>
      <c r="L10" s="99">
        <v>6.11</v>
      </c>
      <c r="M10" s="99">
        <v>6.26</v>
      </c>
      <c r="N10" s="107">
        <v>6.35</v>
      </c>
      <c r="O10" s="103"/>
    </row>
    <row r="11" spans="1:15" s="25" customFormat="1" ht="11.25">
      <c r="A11" s="7" t="s">
        <v>8</v>
      </c>
      <c r="B11" s="98">
        <v>83.955</v>
      </c>
      <c r="C11" s="108">
        <v>84.69</v>
      </c>
      <c r="D11" s="108">
        <v>84.7</v>
      </c>
      <c r="E11" s="108">
        <v>81.45</v>
      </c>
      <c r="F11" s="98">
        <v>79.28</v>
      </c>
      <c r="G11" s="9">
        <v>87.147</v>
      </c>
      <c r="H11" s="9">
        <v>88.736</v>
      </c>
      <c r="I11" s="9">
        <v>90</v>
      </c>
      <c r="J11" s="9">
        <v>90.6</v>
      </c>
      <c r="K11" s="9">
        <v>92.5</v>
      </c>
      <c r="L11" s="9">
        <v>94</v>
      </c>
      <c r="M11" s="9">
        <v>95.8</v>
      </c>
      <c r="N11" s="109">
        <v>97.5</v>
      </c>
      <c r="O11" s="103"/>
    </row>
    <row r="12" spans="1:15" s="25" customFormat="1" ht="11.25">
      <c r="A12" s="7" t="s">
        <v>9</v>
      </c>
      <c r="B12" s="108">
        <v>0.9</v>
      </c>
      <c r="C12" s="108">
        <v>0.9</v>
      </c>
      <c r="D12" s="108">
        <v>0.9</v>
      </c>
      <c r="E12" s="108">
        <v>0.9</v>
      </c>
      <c r="F12" s="108">
        <v>0.9</v>
      </c>
      <c r="G12" s="110">
        <v>0.9</v>
      </c>
      <c r="H12" s="110">
        <v>0.9</v>
      </c>
      <c r="I12" s="110">
        <v>0.9</v>
      </c>
      <c r="J12" s="110">
        <v>0.9</v>
      </c>
      <c r="K12" s="110">
        <v>0.9</v>
      </c>
      <c r="L12" s="110">
        <v>0.9</v>
      </c>
      <c r="M12" s="110">
        <v>0.9</v>
      </c>
      <c r="N12" s="111">
        <v>0.9</v>
      </c>
      <c r="O12" s="103"/>
    </row>
    <row r="13" spans="1:15" s="25" customFormat="1" ht="11.25">
      <c r="A13" s="7" t="s">
        <v>10</v>
      </c>
      <c r="B13" s="112">
        <v>13</v>
      </c>
      <c r="C13" s="112">
        <v>8.2</v>
      </c>
      <c r="D13" s="112">
        <v>8.8</v>
      </c>
      <c r="E13" s="112">
        <v>8.7</v>
      </c>
      <c r="F13" s="112">
        <v>8.1</v>
      </c>
      <c r="G13" s="9">
        <v>8</v>
      </c>
      <c r="H13" s="9">
        <v>7.9</v>
      </c>
      <c r="I13" s="9">
        <v>8</v>
      </c>
      <c r="J13" s="9">
        <v>7.8</v>
      </c>
      <c r="K13" s="9">
        <v>7.5</v>
      </c>
      <c r="L13" s="9">
        <v>7.5</v>
      </c>
      <c r="M13" s="9">
        <v>7.6</v>
      </c>
      <c r="N13" s="13">
        <v>7.2</v>
      </c>
      <c r="O13" s="103"/>
    </row>
    <row r="14" spans="1:15" s="25" customFormat="1" ht="11.25">
      <c r="A14" s="7" t="s">
        <v>11</v>
      </c>
      <c r="B14" s="112">
        <v>8.7</v>
      </c>
      <c r="C14" s="108">
        <v>9</v>
      </c>
      <c r="D14" s="108">
        <v>9.4</v>
      </c>
      <c r="E14" s="108">
        <v>10.3</v>
      </c>
      <c r="F14" s="112">
        <v>10.8</v>
      </c>
      <c r="G14" s="9">
        <v>10.5</v>
      </c>
      <c r="H14" s="9">
        <v>12.48</v>
      </c>
      <c r="I14" s="110">
        <v>12.5</v>
      </c>
      <c r="J14" s="110">
        <v>12.7</v>
      </c>
      <c r="K14" s="110">
        <v>12.9</v>
      </c>
      <c r="L14" s="110">
        <v>13.1</v>
      </c>
      <c r="M14" s="110">
        <v>13.24</v>
      </c>
      <c r="N14" s="107">
        <v>13.4</v>
      </c>
      <c r="O14" s="103"/>
    </row>
    <row r="15" spans="1:15" s="25" customFormat="1" ht="11.25">
      <c r="A15" s="7" t="s">
        <v>12</v>
      </c>
      <c r="B15" s="98">
        <v>10.3</v>
      </c>
      <c r="C15" s="98">
        <v>10.7</v>
      </c>
      <c r="D15" s="98">
        <v>14.173</v>
      </c>
      <c r="E15" s="98">
        <v>12.15</v>
      </c>
      <c r="F15" s="98">
        <v>11.711</v>
      </c>
      <c r="G15" s="9">
        <v>11.3</v>
      </c>
      <c r="H15" s="9">
        <v>11.1</v>
      </c>
      <c r="I15" s="9">
        <v>11.6</v>
      </c>
      <c r="J15" s="9">
        <v>11.55</v>
      </c>
      <c r="K15" s="9">
        <v>11.48</v>
      </c>
      <c r="L15" s="9">
        <v>11.828</v>
      </c>
      <c r="M15" s="110">
        <v>11.2</v>
      </c>
      <c r="N15" s="13">
        <v>9.9</v>
      </c>
      <c r="O15" s="103"/>
    </row>
    <row r="16" spans="1:15" s="25" customFormat="1" ht="11.25">
      <c r="A16" s="7" t="s">
        <v>13</v>
      </c>
      <c r="B16" s="98">
        <v>8.5</v>
      </c>
      <c r="C16" s="98">
        <v>8.1</v>
      </c>
      <c r="D16" s="98">
        <v>8</v>
      </c>
      <c r="E16" s="98">
        <v>8</v>
      </c>
      <c r="F16" s="98">
        <v>8</v>
      </c>
      <c r="G16" s="9">
        <v>8</v>
      </c>
      <c r="H16" s="9">
        <v>8</v>
      </c>
      <c r="I16" s="9">
        <v>8</v>
      </c>
      <c r="J16" s="9">
        <v>7.8</v>
      </c>
      <c r="K16" s="9">
        <v>7.6</v>
      </c>
      <c r="L16" s="9">
        <v>7.7</v>
      </c>
      <c r="M16" s="9">
        <v>7.7</v>
      </c>
      <c r="N16" s="13">
        <v>7.7</v>
      </c>
      <c r="O16" s="103"/>
    </row>
    <row r="17" spans="1:14" s="25" customFormat="1" ht="11.25">
      <c r="A17" s="7" t="s">
        <v>14</v>
      </c>
      <c r="B17" s="112">
        <v>8</v>
      </c>
      <c r="C17" s="112">
        <v>8.3</v>
      </c>
      <c r="D17" s="112">
        <v>8.6</v>
      </c>
      <c r="E17" s="113">
        <v>8.4</v>
      </c>
      <c r="F17" s="113">
        <v>8.3</v>
      </c>
      <c r="G17" s="13">
        <v>8.5</v>
      </c>
      <c r="H17" s="13">
        <v>8.7</v>
      </c>
      <c r="I17" s="13">
        <v>8.9</v>
      </c>
      <c r="J17" s="13">
        <v>9.1</v>
      </c>
      <c r="K17" s="13">
        <v>9.3</v>
      </c>
      <c r="L17" s="13">
        <v>9.3</v>
      </c>
      <c r="M17" s="13">
        <v>9.6</v>
      </c>
      <c r="N17" s="13">
        <v>10.1</v>
      </c>
    </row>
    <row r="18" spans="1:14" s="25" customFormat="1" ht="11.25">
      <c r="A18" s="7" t="s">
        <v>15</v>
      </c>
      <c r="B18" s="114">
        <v>46.2</v>
      </c>
      <c r="C18" s="115">
        <v>45.2</v>
      </c>
      <c r="D18" s="116">
        <v>43</v>
      </c>
      <c r="E18" s="116">
        <v>44.2</v>
      </c>
      <c r="F18" s="117">
        <v>44.3</v>
      </c>
      <c r="G18" s="13">
        <v>44.3</v>
      </c>
      <c r="H18" s="13">
        <v>43</v>
      </c>
      <c r="I18" s="13">
        <v>44.2</v>
      </c>
      <c r="J18" s="13">
        <v>45</v>
      </c>
      <c r="K18" s="13">
        <v>45</v>
      </c>
      <c r="L18" s="13">
        <v>45</v>
      </c>
      <c r="M18" s="13">
        <v>46</v>
      </c>
      <c r="N18" s="13">
        <v>46</v>
      </c>
    </row>
    <row r="19" spans="1:15" s="27" customFormat="1" ht="16.5" customHeight="1">
      <c r="A19" s="26" t="s">
        <v>16</v>
      </c>
      <c r="B19" s="73" t="s">
        <v>40</v>
      </c>
      <c r="C19" s="73">
        <v>375.8746</v>
      </c>
      <c r="D19" s="73">
        <v>377.323</v>
      </c>
      <c r="E19" s="118">
        <v>375.6685999999999</v>
      </c>
      <c r="F19" s="118">
        <v>374.30570000000006</v>
      </c>
      <c r="G19" s="118">
        <v>383.987</v>
      </c>
      <c r="H19" s="118">
        <v>392.16</v>
      </c>
      <c r="I19" s="118">
        <v>394.93799999999993</v>
      </c>
      <c r="J19" s="118">
        <v>402.587</v>
      </c>
      <c r="K19" s="118">
        <v>405.293</v>
      </c>
      <c r="L19" s="118">
        <v>410.099</v>
      </c>
      <c r="M19" s="118">
        <v>412.805</v>
      </c>
      <c r="N19" s="118">
        <v>410.0319999999999</v>
      </c>
      <c r="O19" s="73" t="s">
        <v>40</v>
      </c>
    </row>
    <row r="20" spans="1:15" s="27" customFormat="1" ht="16.5" customHeight="1">
      <c r="A20" s="26" t="s">
        <v>17</v>
      </c>
      <c r="B20" s="73" t="s">
        <v>40</v>
      </c>
      <c r="C20" s="73">
        <v>296.8576</v>
      </c>
      <c r="D20" s="73">
        <v>299.57599999999996</v>
      </c>
      <c r="E20" s="73">
        <v>296.31359999999995</v>
      </c>
      <c r="F20" s="73">
        <v>294.10970000000003</v>
      </c>
      <c r="G20" s="73">
        <v>302.217</v>
      </c>
      <c r="H20" s="73">
        <v>310.67</v>
      </c>
      <c r="I20" s="73">
        <v>311.95799999999997</v>
      </c>
      <c r="J20" s="73">
        <v>318.182</v>
      </c>
      <c r="K20" s="73">
        <v>320.366</v>
      </c>
      <c r="L20" s="73">
        <v>324.96599999999995</v>
      </c>
      <c r="M20" s="73">
        <v>348.174</v>
      </c>
      <c r="N20" s="73">
        <v>344.96</v>
      </c>
      <c r="O20" s="73" t="s">
        <v>40</v>
      </c>
    </row>
    <row r="21" spans="1:15" s="27" customFormat="1" ht="16.5" customHeight="1">
      <c r="A21" s="26" t="s">
        <v>18</v>
      </c>
      <c r="B21" s="73" t="s">
        <v>40</v>
      </c>
      <c r="C21" s="73">
        <v>314.8256</v>
      </c>
      <c r="D21" s="73">
        <v>318.125</v>
      </c>
      <c r="E21" s="73">
        <v>315.2356</v>
      </c>
      <c r="F21" s="73">
        <v>313.6877</v>
      </c>
      <c r="G21" s="73">
        <v>322.438</v>
      </c>
      <c r="H21" s="73">
        <v>331.119</v>
      </c>
      <c r="I21" s="73">
        <v>332.653</v>
      </c>
      <c r="J21" s="73">
        <v>339.38199999999995</v>
      </c>
      <c r="K21" s="73">
        <v>341.866</v>
      </c>
      <c r="L21" s="73">
        <v>346.666</v>
      </c>
      <c r="M21" s="73">
        <v>348.174</v>
      </c>
      <c r="N21" s="73">
        <v>344.96</v>
      </c>
      <c r="O21" s="73" t="s">
        <v>40</v>
      </c>
    </row>
    <row r="22" spans="1:15" s="27" customFormat="1" ht="16.5" customHeight="1">
      <c r="A22" s="26" t="s">
        <v>19</v>
      </c>
      <c r="B22" s="73" t="s">
        <v>40</v>
      </c>
      <c r="C22" s="73">
        <v>296.8576</v>
      </c>
      <c r="D22" s="73">
        <v>299.57599999999996</v>
      </c>
      <c r="E22" s="73">
        <v>296.31359999999995</v>
      </c>
      <c r="F22" s="73">
        <v>294.10970000000003</v>
      </c>
      <c r="G22" s="73">
        <v>302.217</v>
      </c>
      <c r="H22" s="73">
        <v>310.67</v>
      </c>
      <c r="I22" s="73">
        <v>311.95799999999997</v>
      </c>
      <c r="J22" s="73">
        <v>318.182</v>
      </c>
      <c r="K22" s="73">
        <v>320.366</v>
      </c>
      <c r="L22" s="73">
        <v>324.96599999999995</v>
      </c>
      <c r="M22" s="73">
        <v>326.154</v>
      </c>
      <c r="N22" s="73">
        <v>322.61</v>
      </c>
      <c r="O22" s="73" t="s">
        <v>40</v>
      </c>
    </row>
    <row r="23" spans="1:15" s="25" customFormat="1" ht="11.25">
      <c r="A23" s="7" t="s">
        <v>20</v>
      </c>
      <c r="B23" s="119" t="s">
        <v>40</v>
      </c>
      <c r="C23" s="119" t="s">
        <v>40</v>
      </c>
      <c r="D23" s="119" t="s">
        <v>40</v>
      </c>
      <c r="E23" s="119" t="s">
        <v>40</v>
      </c>
      <c r="F23" s="120" t="s">
        <v>40</v>
      </c>
      <c r="G23" s="120" t="s">
        <v>40</v>
      </c>
      <c r="H23" s="120" t="s">
        <v>40</v>
      </c>
      <c r="I23" s="120" t="s">
        <v>40</v>
      </c>
      <c r="J23" s="120" t="s">
        <v>40</v>
      </c>
      <c r="K23" s="120" t="s">
        <v>40</v>
      </c>
      <c r="L23" s="102">
        <v>0.57</v>
      </c>
      <c r="M23" s="107">
        <v>0.57</v>
      </c>
      <c r="N23" s="107">
        <v>0.57</v>
      </c>
      <c r="O23" s="114"/>
    </row>
    <row r="24" spans="1:15" s="25" customFormat="1" ht="11.25">
      <c r="A24" s="7" t="s">
        <v>21</v>
      </c>
      <c r="B24" s="121"/>
      <c r="C24" s="121"/>
      <c r="D24" s="121"/>
      <c r="E24" s="104">
        <v>13.617</v>
      </c>
      <c r="F24" s="122">
        <v>11.523</v>
      </c>
      <c r="G24" s="62">
        <v>11.763</v>
      </c>
      <c r="H24" s="62">
        <v>9.729</v>
      </c>
      <c r="I24" s="62">
        <v>8.804</v>
      </c>
      <c r="J24" s="62">
        <v>8.681</v>
      </c>
      <c r="K24" s="62">
        <v>8.649</v>
      </c>
      <c r="L24" s="62">
        <v>9.351</v>
      </c>
      <c r="M24" s="62">
        <v>10.608</v>
      </c>
      <c r="N24" s="62">
        <v>9.668</v>
      </c>
      <c r="O24" s="123">
        <v>8.114</v>
      </c>
    </row>
    <row r="25" spans="1:15" s="25" customFormat="1" ht="11.25">
      <c r="A25" s="7" t="s">
        <v>22</v>
      </c>
      <c r="B25" s="104">
        <v>4.45</v>
      </c>
      <c r="C25" s="104">
        <v>3.83</v>
      </c>
      <c r="D25" s="104">
        <v>2.97</v>
      </c>
      <c r="E25" s="104">
        <v>2.538</v>
      </c>
      <c r="F25" s="122">
        <v>2.314</v>
      </c>
      <c r="G25" s="62">
        <v>2.048</v>
      </c>
      <c r="H25" s="62">
        <v>2.091</v>
      </c>
      <c r="I25" s="62">
        <v>2.238</v>
      </c>
      <c r="J25" s="62">
        <v>2.265</v>
      </c>
      <c r="K25" s="62">
        <v>2.223</v>
      </c>
      <c r="L25" s="62">
        <v>2.63</v>
      </c>
      <c r="M25" s="62">
        <v>2.461</v>
      </c>
      <c r="N25" s="62">
        <v>2.33</v>
      </c>
      <c r="O25" s="114">
        <v>2.297</v>
      </c>
    </row>
    <row r="26" spans="1:15" s="25" customFormat="1" ht="11.25">
      <c r="A26" s="7" t="s">
        <v>23</v>
      </c>
      <c r="B26" s="124">
        <v>19.261000000000003</v>
      </c>
      <c r="C26" s="124">
        <v>17.332</v>
      </c>
      <c r="D26" s="124">
        <v>15.971</v>
      </c>
      <c r="E26" s="125">
        <v>15.8</v>
      </c>
      <c r="F26" s="125">
        <v>16.392</v>
      </c>
      <c r="G26" s="126">
        <v>16.605</v>
      </c>
      <c r="H26" s="126">
        <v>16.564</v>
      </c>
      <c r="I26" s="126">
        <v>16.632</v>
      </c>
      <c r="J26" s="126">
        <v>17.172</v>
      </c>
      <c r="K26" s="126">
        <v>17.796</v>
      </c>
      <c r="L26" s="126">
        <v>18.732</v>
      </c>
      <c r="M26" s="126">
        <v>18.617</v>
      </c>
      <c r="N26" s="126">
        <v>18.691</v>
      </c>
      <c r="O26" s="114"/>
    </row>
    <row r="27" spans="1:15" s="25" customFormat="1" ht="11.25">
      <c r="A27" s="7" t="s">
        <v>24</v>
      </c>
      <c r="B27" s="104">
        <v>5.86</v>
      </c>
      <c r="C27" s="104">
        <v>5.33</v>
      </c>
      <c r="D27" s="104">
        <v>2.58</v>
      </c>
      <c r="E27" s="104">
        <v>1.722</v>
      </c>
      <c r="F27" s="122">
        <v>1.795</v>
      </c>
      <c r="G27" s="62">
        <v>1.835</v>
      </c>
      <c r="H27" s="62">
        <v>1.606</v>
      </c>
      <c r="I27" s="62">
        <v>1.72</v>
      </c>
      <c r="J27" s="62">
        <v>1.903</v>
      </c>
      <c r="K27" s="62">
        <v>2.368</v>
      </c>
      <c r="L27" s="62">
        <v>2.348</v>
      </c>
      <c r="M27" s="62">
        <v>2.305</v>
      </c>
      <c r="N27" s="62">
        <v>2.361</v>
      </c>
      <c r="O27" s="114">
        <v>2.55</v>
      </c>
    </row>
    <row r="28" spans="1:15" s="25" customFormat="1" ht="11.25">
      <c r="A28" s="7" t="s">
        <v>25</v>
      </c>
      <c r="B28" s="104">
        <v>7.889</v>
      </c>
      <c r="C28" s="104">
        <v>7.798</v>
      </c>
      <c r="D28" s="104">
        <v>6.392</v>
      </c>
      <c r="E28" s="104">
        <v>4.522</v>
      </c>
      <c r="F28" s="122">
        <v>4.627</v>
      </c>
      <c r="G28" s="62">
        <v>4.169</v>
      </c>
      <c r="H28" s="62">
        <v>3.601</v>
      </c>
      <c r="I28" s="62">
        <v>3.191</v>
      </c>
      <c r="J28" s="62">
        <v>2.964</v>
      </c>
      <c r="K28" s="62">
        <v>2.666</v>
      </c>
      <c r="L28" s="62">
        <v>2.155</v>
      </c>
      <c r="M28" s="62">
        <v>2.119</v>
      </c>
      <c r="N28" s="127">
        <v>2.046</v>
      </c>
      <c r="O28" s="114">
        <v>2.15</v>
      </c>
    </row>
    <row r="29" spans="1:15" s="25" customFormat="1" ht="11.25">
      <c r="A29" s="7" t="s">
        <v>26</v>
      </c>
      <c r="B29" s="119" t="s">
        <v>40</v>
      </c>
      <c r="C29" s="119" t="s">
        <v>40</v>
      </c>
      <c r="D29" s="119" t="s">
        <v>40</v>
      </c>
      <c r="E29" s="119" t="s">
        <v>40</v>
      </c>
      <c r="F29" s="120" t="s">
        <v>40</v>
      </c>
      <c r="G29" s="120" t="s">
        <v>40</v>
      </c>
      <c r="H29" s="120" t="s">
        <v>40</v>
      </c>
      <c r="I29" s="120" t="s">
        <v>40</v>
      </c>
      <c r="J29" s="120" t="s">
        <v>40</v>
      </c>
      <c r="K29" s="120" t="s">
        <v>40</v>
      </c>
      <c r="L29" s="107">
        <v>0.1</v>
      </c>
      <c r="M29" s="107">
        <v>0.1</v>
      </c>
      <c r="N29" s="107">
        <v>0.1</v>
      </c>
      <c r="O29" s="114"/>
    </row>
    <row r="30" spans="1:15" s="25" customFormat="1" ht="11.25">
      <c r="A30" s="7" t="s">
        <v>27</v>
      </c>
      <c r="B30" s="104">
        <v>46.3</v>
      </c>
      <c r="C30" s="104">
        <v>41.72</v>
      </c>
      <c r="D30" s="104">
        <v>39.01</v>
      </c>
      <c r="E30" s="104">
        <v>37.812</v>
      </c>
      <c r="F30" s="122">
        <v>34.262</v>
      </c>
      <c r="G30" s="62">
        <v>34.024</v>
      </c>
      <c r="H30" s="62">
        <v>33.984</v>
      </c>
      <c r="I30" s="62">
        <v>33.128</v>
      </c>
      <c r="J30" s="62">
        <v>34.035</v>
      </c>
      <c r="K30" s="62">
        <v>33.25</v>
      </c>
      <c r="L30" s="62">
        <v>31.735</v>
      </c>
      <c r="M30" s="62">
        <v>30.997</v>
      </c>
      <c r="N30" s="62">
        <v>29.2956</v>
      </c>
      <c r="O30" s="128"/>
    </row>
    <row r="31" spans="1:15" s="25" customFormat="1" ht="11.25">
      <c r="A31" s="7" t="s">
        <v>28</v>
      </c>
      <c r="B31" s="129">
        <v>7.395</v>
      </c>
      <c r="C31" s="129">
        <v>5.33</v>
      </c>
      <c r="D31" s="129">
        <v>4.248</v>
      </c>
      <c r="E31" s="129">
        <v>3.577</v>
      </c>
      <c r="F31" s="76">
        <v>3.396</v>
      </c>
      <c r="G31" s="76">
        <v>3.309</v>
      </c>
      <c r="H31" s="76">
        <v>3.161</v>
      </c>
      <c r="I31" s="76">
        <v>2.996</v>
      </c>
      <c r="J31" s="76">
        <v>2.862</v>
      </c>
      <c r="K31" s="76">
        <v>2.689</v>
      </c>
      <c r="L31" s="76">
        <v>2.236</v>
      </c>
      <c r="M31" s="76">
        <v>2.002</v>
      </c>
      <c r="N31" s="76">
        <v>1.666</v>
      </c>
      <c r="O31" s="114"/>
    </row>
    <row r="32" spans="1:15" s="25" customFormat="1" ht="11.25">
      <c r="A32" s="7" t="s">
        <v>29</v>
      </c>
      <c r="B32" s="130" t="s">
        <v>40</v>
      </c>
      <c r="C32" s="130" t="s">
        <v>40</v>
      </c>
      <c r="D32" s="130" t="s">
        <v>40</v>
      </c>
      <c r="E32" s="130">
        <v>11.445</v>
      </c>
      <c r="F32" s="131">
        <v>10.574</v>
      </c>
      <c r="G32" s="76">
        <v>11.191</v>
      </c>
      <c r="H32" s="76">
        <v>11.097</v>
      </c>
      <c r="I32" s="76">
        <v>9.969</v>
      </c>
      <c r="J32" s="76">
        <v>8.84</v>
      </c>
      <c r="K32" s="76">
        <v>7.833</v>
      </c>
      <c r="L32" s="76">
        <v>8.435</v>
      </c>
      <c r="M32" s="76">
        <v>8.253</v>
      </c>
      <c r="N32" s="76">
        <v>8.236</v>
      </c>
      <c r="O32" s="114"/>
    </row>
    <row r="33" spans="1:15" s="25" customFormat="1" ht="12.75">
      <c r="A33" s="26" t="s">
        <v>30</v>
      </c>
      <c r="B33" s="73" t="s">
        <v>40</v>
      </c>
      <c r="C33" s="73" t="s">
        <v>40</v>
      </c>
      <c r="D33" s="73" t="s">
        <v>40</v>
      </c>
      <c r="E33" s="73" t="s">
        <v>40</v>
      </c>
      <c r="F33" s="73" t="s">
        <v>40</v>
      </c>
      <c r="G33" s="73" t="s">
        <v>40</v>
      </c>
      <c r="H33" s="73" t="s">
        <v>40</v>
      </c>
      <c r="I33" s="73" t="s">
        <v>40</v>
      </c>
      <c r="J33" s="73" t="s">
        <v>40</v>
      </c>
      <c r="K33" s="73" t="s">
        <v>40</v>
      </c>
      <c r="L33" s="73">
        <v>78.29200000000002</v>
      </c>
      <c r="M33" s="73">
        <v>78.032</v>
      </c>
      <c r="N33" s="73">
        <v>74.9636</v>
      </c>
      <c r="O33" s="73" t="s">
        <v>40</v>
      </c>
    </row>
    <row r="34" spans="1:15" s="12" customFormat="1" ht="16.5" customHeight="1">
      <c r="A34" s="26" t="s">
        <v>31</v>
      </c>
      <c r="B34" s="73" t="s">
        <v>40</v>
      </c>
      <c r="C34" s="73" t="s">
        <v>40</v>
      </c>
      <c r="D34" s="73" t="s">
        <v>40</v>
      </c>
      <c r="E34" s="73" t="s">
        <v>40</v>
      </c>
      <c r="F34" s="73" t="s">
        <v>40</v>
      </c>
      <c r="G34" s="73" t="s">
        <v>40</v>
      </c>
      <c r="H34" s="73" t="s">
        <v>40</v>
      </c>
      <c r="I34" s="73" t="s">
        <v>40</v>
      </c>
      <c r="J34" s="73" t="s">
        <v>40</v>
      </c>
      <c r="K34" s="73" t="s">
        <v>40</v>
      </c>
      <c r="L34" s="73">
        <v>488.391</v>
      </c>
      <c r="M34" s="73">
        <v>490.837</v>
      </c>
      <c r="N34" s="73">
        <v>484.9955999999999</v>
      </c>
      <c r="O34" s="73" t="s">
        <v>40</v>
      </c>
    </row>
    <row r="35" spans="1:15" s="25" customFormat="1" ht="16.5" customHeight="1">
      <c r="A35" s="7" t="s">
        <v>32</v>
      </c>
      <c r="B35" s="132">
        <v>0.337</v>
      </c>
      <c r="C35" s="132" t="s">
        <v>40</v>
      </c>
      <c r="D35" s="132" t="s">
        <v>40</v>
      </c>
      <c r="E35" s="132" t="s">
        <v>40</v>
      </c>
      <c r="F35" s="133" t="s">
        <v>40</v>
      </c>
      <c r="G35" s="134">
        <v>0.389</v>
      </c>
      <c r="H35" s="135">
        <v>0.408</v>
      </c>
      <c r="I35" s="135">
        <v>0.433</v>
      </c>
      <c r="J35" s="135">
        <v>0.458</v>
      </c>
      <c r="K35" s="135">
        <v>0.468</v>
      </c>
      <c r="L35" s="134">
        <v>0.476</v>
      </c>
      <c r="M35" s="135">
        <v>0.479</v>
      </c>
      <c r="N35" s="135">
        <v>0.484</v>
      </c>
      <c r="O35" s="114"/>
    </row>
    <row r="36" spans="1:15" s="25" customFormat="1" ht="11.25">
      <c r="A36" s="7" t="s">
        <v>33</v>
      </c>
      <c r="B36" s="8">
        <v>3.89</v>
      </c>
      <c r="C36" s="8">
        <v>3.935</v>
      </c>
      <c r="D36" s="8">
        <v>3.935</v>
      </c>
      <c r="E36" s="8">
        <v>3.935</v>
      </c>
      <c r="F36" s="136">
        <v>3.96</v>
      </c>
      <c r="G36" s="134">
        <v>3.752</v>
      </c>
      <c r="H36" s="134">
        <v>4.117</v>
      </c>
      <c r="I36" s="134">
        <v>4.248</v>
      </c>
      <c r="J36" s="134">
        <v>4.212</v>
      </c>
      <c r="K36" s="134">
        <v>4.177</v>
      </c>
      <c r="L36" s="134">
        <v>4.141</v>
      </c>
      <c r="M36" s="134">
        <v>4.105</v>
      </c>
      <c r="N36" s="13">
        <v>4.125</v>
      </c>
      <c r="O36" s="114"/>
    </row>
    <row r="37" spans="1:15" s="25" customFormat="1" ht="11.25">
      <c r="A37" s="7" t="s">
        <v>34</v>
      </c>
      <c r="B37" s="137">
        <v>25.955</v>
      </c>
      <c r="C37" s="137">
        <v>19.026</v>
      </c>
      <c r="D37" s="137">
        <v>16.957</v>
      </c>
      <c r="E37" s="104">
        <v>14.062</v>
      </c>
      <c r="F37" s="122">
        <v>12.817</v>
      </c>
      <c r="G37" s="62">
        <v>11.566</v>
      </c>
      <c r="H37" s="62">
        <v>10.577</v>
      </c>
      <c r="I37" s="62">
        <v>11.863</v>
      </c>
      <c r="J37" s="62">
        <v>12.764</v>
      </c>
      <c r="K37" s="62">
        <v>14.741</v>
      </c>
      <c r="L37" s="62">
        <v>14.587</v>
      </c>
      <c r="M37" s="62">
        <v>14.963</v>
      </c>
      <c r="N37" s="62">
        <v>16.985</v>
      </c>
      <c r="O37" s="138"/>
    </row>
    <row r="38" spans="1:15" s="25" customFormat="1" ht="11.25">
      <c r="A38" s="7" t="s">
        <v>35</v>
      </c>
      <c r="B38" s="25">
        <v>24.007</v>
      </c>
      <c r="C38" s="25">
        <v>20.835</v>
      </c>
      <c r="D38" s="25">
        <v>25.649</v>
      </c>
      <c r="E38" s="25">
        <v>20.512</v>
      </c>
      <c r="F38" s="13">
        <v>14.058</v>
      </c>
      <c r="G38" s="13">
        <v>12.343</v>
      </c>
      <c r="H38" s="13">
        <v>12.842</v>
      </c>
      <c r="I38" s="13">
        <v>13.531</v>
      </c>
      <c r="J38" s="13">
        <v>8.962</v>
      </c>
      <c r="K38" s="13">
        <v>8.323</v>
      </c>
      <c r="L38" s="13">
        <v>7.7</v>
      </c>
      <c r="M38" s="13">
        <v>7.073</v>
      </c>
      <c r="N38" s="13">
        <v>5.282</v>
      </c>
      <c r="O38" s="114">
        <v>9.443</v>
      </c>
    </row>
    <row r="39" spans="1:15" s="25" customFormat="1" ht="11.25">
      <c r="A39" s="7" t="s">
        <v>36</v>
      </c>
      <c r="B39" s="104">
        <v>84.238</v>
      </c>
      <c r="C39" s="104">
        <v>81.956</v>
      </c>
      <c r="D39" s="104">
        <v>88.358</v>
      </c>
      <c r="E39" s="104">
        <v>86.914</v>
      </c>
      <c r="F39" s="122">
        <v>79.17</v>
      </c>
      <c r="G39" s="62">
        <v>85.674</v>
      </c>
      <c r="H39" s="62">
        <v>91.658</v>
      </c>
      <c r="I39" s="62">
        <v>95.36</v>
      </c>
      <c r="J39" s="62">
        <v>94.914</v>
      </c>
      <c r="K39" s="62">
        <v>91.263</v>
      </c>
      <c r="L39" s="62">
        <v>87.391</v>
      </c>
      <c r="M39" s="62">
        <v>76.8</v>
      </c>
      <c r="N39" s="134"/>
      <c r="O39" s="139"/>
    </row>
    <row r="40" spans="1:15" s="25" customFormat="1" ht="12.75">
      <c r="A40" s="7" t="s">
        <v>37</v>
      </c>
      <c r="B40" s="104"/>
      <c r="C40" s="104"/>
      <c r="D40" s="104">
        <v>3.731</v>
      </c>
      <c r="E40">
        <v>3.361</v>
      </c>
      <c r="F40">
        <v>4.041</v>
      </c>
      <c r="G40">
        <v>4.052</v>
      </c>
      <c r="H40">
        <v>4.266</v>
      </c>
      <c r="I40" s="122">
        <v>4.459</v>
      </c>
      <c r="J40" s="122">
        <v>3.964</v>
      </c>
      <c r="K40" s="122">
        <v>3.355</v>
      </c>
      <c r="L40" s="122">
        <v>3.331</v>
      </c>
      <c r="M40" s="122">
        <v>3.478</v>
      </c>
      <c r="N40" s="140">
        <v>3.557</v>
      </c>
      <c r="O40" s="139"/>
    </row>
    <row r="41" spans="1:15" s="25" customFormat="1" ht="11.25">
      <c r="A41" s="7" t="s">
        <v>38</v>
      </c>
      <c r="B41" s="141">
        <v>195.681746304</v>
      </c>
      <c r="C41" s="141">
        <v>196.50251174400003</v>
      </c>
      <c r="D41" s="141">
        <v>197.45846208000003</v>
      </c>
      <c r="E41" s="141">
        <v>209.27909376000002</v>
      </c>
      <c r="F41" s="141">
        <v>218.96412595200002</v>
      </c>
      <c r="G41" s="141">
        <v>219.33910310400003</v>
      </c>
      <c r="H41" s="141">
        <v>224.21380608</v>
      </c>
      <c r="I41" s="141">
        <v>233.75560665600003</v>
      </c>
      <c r="J41" s="141">
        <v>239.37382656000003</v>
      </c>
      <c r="K41" s="141">
        <v>261.72922406400005</v>
      </c>
      <c r="L41" s="141">
        <v>259.282994048</v>
      </c>
      <c r="M41" s="141">
        <v>238.66576787200003</v>
      </c>
      <c r="N41" s="141" t="s">
        <v>40</v>
      </c>
      <c r="O41" s="141" t="s">
        <v>40</v>
      </c>
    </row>
    <row r="42" spans="1:15" s="25" customFormat="1" ht="11.25">
      <c r="A42" s="7" t="s">
        <v>39</v>
      </c>
      <c r="B42" s="141">
        <v>110</v>
      </c>
      <c r="C42" s="141" t="s">
        <v>40</v>
      </c>
      <c r="D42" s="141" t="s">
        <v>40</v>
      </c>
      <c r="E42" s="141" t="s">
        <v>40</v>
      </c>
      <c r="F42" s="141">
        <v>99.781</v>
      </c>
      <c r="G42" s="141">
        <v>97.197</v>
      </c>
      <c r="H42" s="141">
        <v>94.891</v>
      </c>
      <c r="I42" s="141">
        <v>92.9</v>
      </c>
      <c r="J42" s="141">
        <v>90.433</v>
      </c>
      <c r="K42" s="141">
        <v>88.686</v>
      </c>
      <c r="L42" s="141">
        <v>87.306</v>
      </c>
      <c r="M42" s="141">
        <v>86.35</v>
      </c>
      <c r="N42" s="141">
        <v>86.181</v>
      </c>
      <c r="O42" s="141" t="s">
        <v>40</v>
      </c>
    </row>
    <row r="43" spans="2:15" s="25" customFormat="1" ht="12.75">
      <c r="B43" s="9"/>
      <c r="D43" s="142"/>
      <c r="E43" s="142"/>
      <c r="F43" s="142"/>
      <c r="G43" s="142"/>
      <c r="H43" s="142"/>
      <c r="I43" s="142"/>
      <c r="J43" s="142"/>
      <c r="K43" s="142"/>
      <c r="L43" s="142"/>
      <c r="M43" s="142"/>
      <c r="N43" s="142"/>
      <c r="O43" s="139"/>
    </row>
    <row r="44" spans="2:14" ht="11.25">
      <c r="B44" s="104"/>
      <c r="C44" s="104"/>
      <c r="D44" s="104"/>
      <c r="E44" s="104"/>
      <c r="F44" s="104"/>
      <c r="G44" s="104"/>
      <c r="H44" s="104"/>
      <c r="I44" s="104"/>
      <c r="J44" s="104"/>
      <c r="K44" s="104"/>
      <c r="L44" s="104"/>
      <c r="M44" s="104"/>
      <c r="N44" s="104"/>
    </row>
    <row r="45" spans="1:14" ht="11.25">
      <c r="A45" s="110" t="s">
        <v>124</v>
      </c>
      <c r="B45" s="9"/>
      <c r="C45" s="9"/>
      <c r="D45" s="9"/>
      <c r="E45" s="9"/>
      <c r="F45" s="9"/>
      <c r="G45" s="9"/>
      <c r="H45" s="9"/>
      <c r="I45" s="9"/>
      <c r="J45" s="9"/>
      <c r="K45" s="9"/>
      <c r="L45" s="9"/>
      <c r="M45" s="9"/>
      <c r="N45" s="9"/>
    </row>
    <row r="46" spans="1:14" ht="11.25">
      <c r="A46" s="143" t="s">
        <v>125</v>
      </c>
      <c r="B46" s="9"/>
      <c r="C46" s="9"/>
      <c r="D46" s="9"/>
      <c r="E46" s="9"/>
      <c r="F46" s="9"/>
      <c r="G46" s="9"/>
      <c r="H46" s="9"/>
      <c r="I46" s="9"/>
      <c r="J46" s="9"/>
      <c r="K46" s="9"/>
      <c r="L46" s="9"/>
      <c r="M46" s="9"/>
      <c r="N46" s="9"/>
    </row>
    <row r="47" spans="1:14" ht="11.25">
      <c r="A47" s="3" t="s">
        <v>126</v>
      </c>
      <c r="E47" s="9"/>
      <c r="F47" s="9" t="s">
        <v>124</v>
      </c>
      <c r="G47" s="9"/>
      <c r="H47" s="9"/>
      <c r="I47" s="9"/>
      <c r="J47" s="9"/>
      <c r="K47" s="9"/>
      <c r="L47" s="9"/>
      <c r="M47" s="9"/>
      <c r="N47" s="9"/>
    </row>
    <row r="48" spans="1:14" ht="11.25">
      <c r="A48" s="21" t="s">
        <v>32</v>
      </c>
      <c r="B48" s="21"/>
      <c r="C48" s="144" t="s">
        <v>127</v>
      </c>
      <c r="D48" s="9"/>
      <c r="E48" s="9"/>
      <c r="F48" s="9"/>
      <c r="G48" s="9"/>
      <c r="H48" s="9"/>
      <c r="I48" s="9"/>
      <c r="J48" s="9"/>
      <c r="K48" s="9"/>
      <c r="L48" s="9"/>
      <c r="M48" s="9"/>
      <c r="N48" s="3"/>
    </row>
    <row r="49" spans="1:14" ht="11.25">
      <c r="A49" s="21" t="s">
        <v>21</v>
      </c>
      <c r="B49" s="21"/>
      <c r="C49" s="9" t="s">
        <v>128</v>
      </c>
      <c r="D49" s="9"/>
      <c r="E49" s="9"/>
      <c r="F49" s="9"/>
      <c r="G49" s="9"/>
      <c r="H49" s="9"/>
      <c r="I49" s="9"/>
      <c r="J49" s="9"/>
      <c r="K49" s="9"/>
      <c r="L49" s="9"/>
      <c r="M49" s="9"/>
      <c r="N49" s="3"/>
    </row>
    <row r="50" spans="1:14" ht="11.25">
      <c r="A50" s="21" t="s">
        <v>34</v>
      </c>
      <c r="B50" s="21"/>
      <c r="C50" s="9" t="s">
        <v>128</v>
      </c>
      <c r="D50" s="9"/>
      <c r="E50" s="9"/>
      <c r="F50" s="9"/>
      <c r="G50" s="9"/>
      <c r="H50" s="9"/>
      <c r="I50" s="9"/>
      <c r="J50" s="9"/>
      <c r="K50" s="9"/>
      <c r="L50" s="9"/>
      <c r="M50" s="9"/>
      <c r="N50" s="3"/>
    </row>
    <row r="51" spans="1:14" ht="12.75">
      <c r="A51" s="3" t="s">
        <v>10</v>
      </c>
      <c r="B51" s="3" t="s">
        <v>129</v>
      </c>
      <c r="C51" s="2"/>
      <c r="D51" s="9"/>
      <c r="E51" s="9"/>
      <c r="F51" s="9"/>
      <c r="G51" s="9"/>
      <c r="H51" s="9"/>
      <c r="I51" s="9"/>
      <c r="J51" s="9"/>
      <c r="K51" s="9"/>
      <c r="L51" s="9"/>
      <c r="M51" s="9"/>
      <c r="N51" s="3"/>
    </row>
    <row r="52" spans="1:14" ht="12.75">
      <c r="A52" s="3" t="s">
        <v>15</v>
      </c>
      <c r="B52" s="145" t="s">
        <v>130</v>
      </c>
      <c r="C52" s="2"/>
      <c r="D52" s="9"/>
      <c r="E52" s="9"/>
      <c r="F52" s="9"/>
      <c r="G52" s="9"/>
      <c r="H52" s="9"/>
      <c r="I52" s="9"/>
      <c r="J52" s="9"/>
      <c r="K52" s="9"/>
      <c r="L52" s="9"/>
      <c r="M52" s="9"/>
      <c r="N52" s="3"/>
    </row>
    <row r="53" spans="1:14" ht="12.75">
      <c r="A53" s="3" t="s">
        <v>21</v>
      </c>
      <c r="B53" s="3" t="s">
        <v>131</v>
      </c>
      <c r="C53" s="2"/>
      <c r="D53" s="146"/>
      <c r="E53" s="147"/>
      <c r="F53" s="147"/>
      <c r="G53" s="148"/>
      <c r="H53" s="148"/>
      <c r="I53" s="148"/>
      <c r="J53" s="148"/>
      <c r="K53" s="148"/>
      <c r="L53" s="148"/>
      <c r="M53" s="148"/>
      <c r="N53" s="149"/>
    </row>
    <row r="54" spans="1:14" ht="12.75">
      <c r="A54" s="3" t="s">
        <v>29</v>
      </c>
      <c r="B54" s="150" t="s">
        <v>132</v>
      </c>
      <c r="C54" s="2"/>
      <c r="D54" s="9"/>
      <c r="E54" s="9"/>
      <c r="F54" s="9"/>
      <c r="G54" s="9"/>
      <c r="H54" s="9"/>
      <c r="I54" s="9"/>
      <c r="J54" s="9"/>
      <c r="K54" s="9"/>
      <c r="L54" s="9"/>
      <c r="M54" s="9"/>
      <c r="N54" s="9"/>
    </row>
    <row r="55" spans="1:14" ht="12.75">
      <c r="A55" s="3" t="s">
        <v>28</v>
      </c>
      <c r="B55" s="151" t="s">
        <v>133</v>
      </c>
      <c r="C55" s="2"/>
      <c r="D55" s="9"/>
      <c r="E55" s="9"/>
      <c r="F55" s="9"/>
      <c r="G55" s="9"/>
      <c r="H55" s="9"/>
      <c r="I55" s="9"/>
      <c r="J55" s="9"/>
      <c r="K55" s="9"/>
      <c r="L55" s="9"/>
      <c r="M55" s="9"/>
      <c r="N55" s="3"/>
    </row>
    <row r="56" spans="1:14" ht="12.75">
      <c r="A56" s="3" t="s">
        <v>34</v>
      </c>
      <c r="B56" s="3" t="s">
        <v>134</v>
      </c>
      <c r="C56" s="2"/>
      <c r="D56" s="9"/>
      <c r="E56" s="9"/>
      <c r="F56" s="9"/>
      <c r="G56" s="9"/>
      <c r="H56" s="9"/>
      <c r="I56" s="9"/>
      <c r="J56" s="9"/>
      <c r="K56" s="9"/>
      <c r="L56" s="9"/>
      <c r="M56" s="9"/>
      <c r="N56" s="3"/>
    </row>
    <row r="57" spans="1:14" ht="12.75">
      <c r="A57" s="3" t="s">
        <v>25</v>
      </c>
      <c r="B57" s="152" t="s">
        <v>135</v>
      </c>
      <c r="C57" s="2"/>
      <c r="D57" s="9"/>
      <c r="E57" s="9"/>
      <c r="F57" s="9"/>
      <c r="G57" s="9"/>
      <c r="H57" s="9"/>
      <c r="I57" s="9"/>
      <c r="J57" s="9"/>
      <c r="K57" s="9"/>
      <c r="L57" s="9"/>
      <c r="M57" s="9"/>
      <c r="N57" s="3"/>
    </row>
    <row r="58" spans="1:14" ht="12.75">
      <c r="A58" s="3" t="s">
        <v>27</v>
      </c>
      <c r="B58" s="152" t="s">
        <v>136</v>
      </c>
      <c r="C58" s="2"/>
      <c r="D58" s="9"/>
      <c r="E58" s="9"/>
      <c r="F58" s="9"/>
      <c r="G58" s="9"/>
      <c r="H58" s="9"/>
      <c r="I58" s="9"/>
      <c r="J58" s="9"/>
      <c r="K58" s="9"/>
      <c r="L58" s="9"/>
      <c r="M58" s="9"/>
      <c r="N58" s="3"/>
    </row>
    <row r="59" spans="1:14" ht="12.75">
      <c r="A59" s="3" t="s">
        <v>23</v>
      </c>
      <c r="B59" s="152" t="s">
        <v>137</v>
      </c>
      <c r="C59" s="2"/>
      <c r="D59" s="9"/>
      <c r="E59" s="9"/>
      <c r="F59" s="9"/>
      <c r="G59" s="9"/>
      <c r="H59" s="9"/>
      <c r="I59" s="9"/>
      <c r="J59" s="9"/>
      <c r="K59" s="9"/>
      <c r="L59" s="9"/>
      <c r="M59" s="9"/>
      <c r="N59" s="3"/>
    </row>
    <row r="60" spans="1:14" ht="11.25">
      <c r="A60" s="3"/>
      <c r="B60" s="9"/>
      <c r="C60" s="9"/>
      <c r="D60" s="9"/>
      <c r="E60" s="9"/>
      <c r="F60" s="9"/>
      <c r="G60" s="9"/>
      <c r="H60" s="9"/>
      <c r="I60" s="9"/>
      <c r="J60" s="9"/>
      <c r="K60" s="9"/>
      <c r="L60" s="9"/>
      <c r="M60" s="9"/>
      <c r="N60" s="3"/>
    </row>
    <row r="61" spans="1:14" ht="11.25">
      <c r="A61" s="3"/>
      <c r="B61" s="9"/>
      <c r="C61" s="9"/>
      <c r="D61" s="9"/>
      <c r="E61" s="9"/>
      <c r="F61" s="9"/>
      <c r="G61" s="9"/>
      <c r="H61" s="9"/>
      <c r="I61" s="9"/>
      <c r="J61" s="9"/>
      <c r="K61" s="9"/>
      <c r="L61" s="9"/>
      <c r="M61" s="9"/>
      <c r="N61" s="3"/>
    </row>
    <row r="62" spans="1:15" ht="12.75">
      <c r="A62" t="s">
        <v>160</v>
      </c>
      <c r="B62" s="16"/>
      <c r="C62" s="16"/>
      <c r="D62" s="16"/>
      <c r="E62" s="16"/>
      <c r="F62" s="16"/>
      <c r="G62" s="16"/>
      <c r="H62" s="16"/>
      <c r="I62" s="16"/>
      <c r="J62" s="16"/>
      <c r="K62" s="16"/>
      <c r="L62" s="16"/>
      <c r="M62" s="16"/>
      <c r="N62" s="17"/>
      <c r="O62" s="17"/>
    </row>
    <row r="63" spans="1:15" ht="12.75">
      <c r="A63" s="44" t="s">
        <v>91</v>
      </c>
      <c r="B63" s="49" t="s">
        <v>40</v>
      </c>
      <c r="C63" s="49" t="s">
        <v>40</v>
      </c>
      <c r="D63" s="49" t="s">
        <v>40</v>
      </c>
      <c r="E63" s="49" t="s">
        <v>40</v>
      </c>
      <c r="F63" s="49" t="s">
        <v>40</v>
      </c>
      <c r="G63" s="50">
        <f aca="true" t="shared" si="0" ref="G63:N63">G19+G24+G26+G30+G31+G32</f>
        <v>460.879</v>
      </c>
      <c r="H63" s="50">
        <f t="shared" si="0"/>
        <v>466.695</v>
      </c>
      <c r="I63" s="50">
        <f t="shared" si="0"/>
        <v>466.46699999999987</v>
      </c>
      <c r="J63" s="50">
        <f t="shared" si="0"/>
        <v>474.177</v>
      </c>
      <c r="K63" s="50">
        <f t="shared" si="0"/>
        <v>475.51000000000005</v>
      </c>
      <c r="L63" s="50">
        <f t="shared" si="0"/>
        <v>480.588</v>
      </c>
      <c r="M63" s="50">
        <f t="shared" si="0"/>
        <v>483.28200000000004</v>
      </c>
      <c r="N63" s="50">
        <f t="shared" si="0"/>
        <v>477.5885999999999</v>
      </c>
      <c r="O63" s="49" t="s">
        <v>40</v>
      </c>
    </row>
    <row r="64" spans="2:13" ht="11.25">
      <c r="B64" s="9"/>
      <c r="C64" s="25"/>
      <c r="D64" s="25"/>
      <c r="E64" s="25"/>
      <c r="F64" s="25"/>
      <c r="G64" s="25"/>
      <c r="H64" s="25"/>
      <c r="I64" s="25"/>
      <c r="J64" s="25"/>
      <c r="K64" s="25"/>
      <c r="L64" s="25"/>
      <c r="M64" s="25"/>
    </row>
    <row r="65" spans="2:13" ht="11.25">
      <c r="B65" s="9"/>
      <c r="C65" s="25"/>
      <c r="D65" s="25"/>
      <c r="E65" s="25"/>
      <c r="F65" s="25"/>
      <c r="G65" s="25"/>
      <c r="H65" s="25"/>
      <c r="I65" s="25"/>
      <c r="J65" s="25"/>
      <c r="K65" s="25"/>
      <c r="L65" s="25"/>
      <c r="M65" s="25"/>
    </row>
    <row r="66" spans="2:13" ht="11.25">
      <c r="B66" s="9"/>
      <c r="C66" s="25"/>
      <c r="D66" s="25"/>
      <c r="E66" s="25"/>
      <c r="F66" s="25"/>
      <c r="G66" s="25"/>
      <c r="H66" s="25"/>
      <c r="I66" s="25"/>
      <c r="J66" s="25"/>
      <c r="K66" s="25"/>
      <c r="L66" s="25"/>
      <c r="M66" s="25"/>
    </row>
    <row r="67" spans="2:13" ht="12.75">
      <c r="B67" s="9"/>
      <c r="C67" s="25"/>
      <c r="D67" s="25"/>
      <c r="E67" s="25"/>
      <c r="F67" s="25"/>
      <c r="G67" s="25"/>
      <c r="H67" s="25"/>
      <c r="I67" s="25"/>
      <c r="J67" s="25"/>
      <c r="K67" s="25"/>
      <c r="L67" s="25"/>
      <c r="M67" s="25"/>
    </row>
    <row r="68" spans="2:13" ht="12.75">
      <c r="B68" s="9"/>
      <c r="C68" s="25"/>
      <c r="D68" s="25"/>
      <c r="E68" s="25"/>
      <c r="F68" s="25"/>
      <c r="G68" s="25"/>
      <c r="H68" s="25"/>
      <c r="I68" s="25"/>
      <c r="J68" s="25"/>
      <c r="K68" s="25"/>
      <c r="L68" s="25"/>
      <c r="M68" s="25"/>
    </row>
    <row r="69" spans="2:13" ht="12.75">
      <c r="B69" s="9"/>
      <c r="C69" s="25"/>
      <c r="D69" s="25"/>
      <c r="E69" s="25"/>
      <c r="F69" s="25"/>
      <c r="G69" s="25"/>
      <c r="H69" s="25"/>
      <c r="I69" s="25"/>
      <c r="J69" s="25"/>
      <c r="K69" s="25"/>
      <c r="L69" s="25"/>
      <c r="M69" s="25"/>
    </row>
    <row r="70" spans="2:13" ht="12.75">
      <c r="B70" s="9"/>
      <c r="C70" s="25"/>
      <c r="D70" s="25"/>
      <c r="E70" s="25"/>
      <c r="F70" s="25"/>
      <c r="G70" s="25"/>
      <c r="H70" s="25"/>
      <c r="I70" s="25"/>
      <c r="J70" s="25"/>
      <c r="K70" s="25"/>
      <c r="L70" s="25"/>
      <c r="M70" s="25"/>
    </row>
    <row r="71" spans="2:13" ht="12.75">
      <c r="B71" s="9"/>
      <c r="C71" s="25"/>
      <c r="D71" s="25"/>
      <c r="E71" s="25"/>
      <c r="F71" s="25"/>
      <c r="G71" s="25"/>
      <c r="H71" s="25"/>
      <c r="I71" s="25"/>
      <c r="J71" s="25"/>
      <c r="K71" s="25"/>
      <c r="L71" s="25"/>
      <c r="M71" s="25"/>
    </row>
    <row r="72" spans="2:13" ht="12.75">
      <c r="B72" s="9"/>
      <c r="C72" s="25"/>
      <c r="D72" s="25"/>
      <c r="E72" s="25"/>
      <c r="F72" s="25"/>
      <c r="G72" s="25"/>
      <c r="H72" s="25"/>
      <c r="I72" s="25"/>
      <c r="J72" s="25"/>
      <c r="K72" s="25"/>
      <c r="L72" s="25"/>
      <c r="M72" s="25"/>
    </row>
    <row r="73" spans="2:13" ht="12.75">
      <c r="B73" s="9"/>
      <c r="C73" s="25"/>
      <c r="D73" s="25"/>
      <c r="E73" s="25"/>
      <c r="F73" s="25"/>
      <c r="G73" s="25"/>
      <c r="H73" s="25"/>
      <c r="I73" s="25"/>
      <c r="J73" s="25"/>
      <c r="K73" s="25"/>
      <c r="L73" s="25"/>
      <c r="M73" s="25"/>
    </row>
    <row r="74" spans="2:13" ht="12.75">
      <c r="B74" s="9"/>
      <c r="C74" s="25"/>
      <c r="D74" s="25"/>
      <c r="E74" s="25"/>
      <c r="F74" s="25"/>
      <c r="G74" s="25"/>
      <c r="H74" s="25"/>
      <c r="I74" s="25"/>
      <c r="J74" s="25"/>
      <c r="K74" s="25"/>
      <c r="L74" s="25"/>
      <c r="M74" s="25"/>
    </row>
    <row r="75" spans="2:13" ht="12.75">
      <c r="B75" s="9"/>
      <c r="C75" s="25"/>
      <c r="D75" s="25"/>
      <c r="E75" s="25"/>
      <c r="F75" s="25"/>
      <c r="G75" s="25"/>
      <c r="H75" s="25"/>
      <c r="I75" s="25"/>
      <c r="J75" s="25"/>
      <c r="K75" s="25"/>
      <c r="L75" s="25"/>
      <c r="M75" s="25"/>
    </row>
    <row r="76" spans="2:13" ht="12.75">
      <c r="B76" s="9"/>
      <c r="C76" s="25"/>
      <c r="D76" s="25"/>
      <c r="E76" s="25"/>
      <c r="F76" s="25"/>
      <c r="G76" s="25"/>
      <c r="H76" s="25"/>
      <c r="I76" s="25"/>
      <c r="J76" s="25"/>
      <c r="K76" s="25"/>
      <c r="L76" s="25"/>
      <c r="M76" s="25"/>
    </row>
    <row r="77" spans="2:13" ht="12.75">
      <c r="B77" s="9"/>
      <c r="C77" s="25"/>
      <c r="D77" s="25"/>
      <c r="E77" s="25"/>
      <c r="F77" s="25"/>
      <c r="G77" s="25"/>
      <c r="H77" s="25"/>
      <c r="I77" s="25"/>
      <c r="J77" s="25"/>
      <c r="K77" s="25"/>
      <c r="L77" s="25"/>
      <c r="M77" s="25"/>
    </row>
    <row r="78" spans="2:13" ht="12.75">
      <c r="B78" s="9"/>
      <c r="C78" s="25"/>
      <c r="D78" s="25"/>
      <c r="E78" s="25"/>
      <c r="F78" s="25"/>
      <c r="G78" s="25"/>
      <c r="H78" s="25"/>
      <c r="I78" s="25"/>
      <c r="J78" s="25"/>
      <c r="K78" s="25"/>
      <c r="L78" s="25"/>
      <c r="M78" s="25"/>
    </row>
    <row r="79" spans="2:13" ht="12.75">
      <c r="B79" s="9"/>
      <c r="C79" s="25"/>
      <c r="D79" s="25"/>
      <c r="E79" s="25"/>
      <c r="F79" s="25"/>
      <c r="G79" s="25"/>
      <c r="H79" s="25"/>
      <c r="I79" s="25"/>
      <c r="J79" s="25"/>
      <c r="K79" s="25"/>
      <c r="L79" s="25"/>
      <c r="M79" s="25"/>
    </row>
    <row r="80" spans="2:13" ht="12.75">
      <c r="B80" s="9"/>
      <c r="C80" s="25"/>
      <c r="D80" s="25"/>
      <c r="E80" s="25"/>
      <c r="F80" s="25"/>
      <c r="G80" s="25"/>
      <c r="H80" s="25"/>
      <c r="I80" s="25"/>
      <c r="J80" s="25"/>
      <c r="K80" s="25"/>
      <c r="L80" s="25"/>
      <c r="M80" s="25"/>
    </row>
    <row r="81" spans="2:13" ht="12.75">
      <c r="B81" s="9"/>
      <c r="C81" s="25"/>
      <c r="D81" s="25"/>
      <c r="E81" s="25"/>
      <c r="F81" s="25"/>
      <c r="G81" s="25"/>
      <c r="H81" s="25"/>
      <c r="I81" s="25"/>
      <c r="J81" s="25"/>
      <c r="K81" s="25"/>
      <c r="L81" s="25"/>
      <c r="M81" s="25"/>
    </row>
    <row r="82" spans="2:13" ht="12.75">
      <c r="B82" s="9"/>
      <c r="C82" s="25"/>
      <c r="D82" s="25"/>
      <c r="E82" s="25"/>
      <c r="F82" s="25"/>
      <c r="G82" s="25"/>
      <c r="H82" s="25"/>
      <c r="I82" s="25"/>
      <c r="J82" s="25"/>
      <c r="K82" s="25"/>
      <c r="L82" s="25"/>
      <c r="M82" s="25"/>
    </row>
    <row r="83" spans="2:13" ht="12.75">
      <c r="B83" s="9"/>
      <c r="C83" s="25"/>
      <c r="D83" s="25"/>
      <c r="E83" s="25"/>
      <c r="F83" s="25"/>
      <c r="G83" s="25"/>
      <c r="H83" s="25"/>
      <c r="I83" s="25"/>
      <c r="J83" s="25"/>
      <c r="K83" s="25"/>
      <c r="L83" s="25"/>
      <c r="M83" s="25"/>
    </row>
    <row r="84" spans="2:13" ht="12.75">
      <c r="B84" s="9"/>
      <c r="C84" s="25"/>
      <c r="D84" s="25"/>
      <c r="E84" s="25"/>
      <c r="F84" s="25"/>
      <c r="G84" s="25"/>
      <c r="H84" s="25"/>
      <c r="I84" s="25"/>
      <c r="J84" s="25"/>
      <c r="K84" s="25"/>
      <c r="L84" s="25"/>
      <c r="M84" s="25"/>
    </row>
    <row r="85" spans="2:13" ht="12.75">
      <c r="B85" s="9"/>
      <c r="C85" s="25"/>
      <c r="D85" s="25"/>
      <c r="E85" s="25"/>
      <c r="F85" s="25"/>
      <c r="G85" s="25"/>
      <c r="H85" s="25"/>
      <c r="I85" s="25"/>
      <c r="J85" s="25"/>
      <c r="K85" s="25"/>
      <c r="L85" s="25"/>
      <c r="M85" s="25"/>
    </row>
    <row r="86" spans="2:13" ht="12.75">
      <c r="B86" s="9"/>
      <c r="C86" s="25"/>
      <c r="D86" s="25"/>
      <c r="E86" s="25"/>
      <c r="F86" s="25"/>
      <c r="G86" s="25"/>
      <c r="H86" s="25"/>
      <c r="I86" s="25"/>
      <c r="J86" s="25"/>
      <c r="K86" s="25"/>
      <c r="L86" s="25"/>
      <c r="M86" s="25"/>
    </row>
    <row r="87" spans="2:13" ht="12.75">
      <c r="B87" s="9"/>
      <c r="C87" s="25"/>
      <c r="D87" s="25"/>
      <c r="E87" s="25"/>
      <c r="F87" s="25"/>
      <c r="G87" s="25"/>
      <c r="H87" s="25"/>
      <c r="I87" s="25"/>
      <c r="J87" s="25"/>
      <c r="K87" s="25"/>
      <c r="L87" s="25"/>
      <c r="M87" s="25"/>
    </row>
    <row r="88" spans="2:13" ht="12.75">
      <c r="B88" s="9"/>
      <c r="C88" s="25"/>
      <c r="D88" s="25"/>
      <c r="E88" s="25"/>
      <c r="F88" s="25"/>
      <c r="G88" s="25"/>
      <c r="H88" s="25"/>
      <c r="I88" s="25"/>
      <c r="J88" s="25"/>
      <c r="K88" s="25"/>
      <c r="L88" s="25"/>
      <c r="M88" s="25"/>
    </row>
    <row r="89" spans="2:13" ht="12.75">
      <c r="B89" s="9"/>
      <c r="C89" s="25"/>
      <c r="D89" s="25"/>
      <c r="E89" s="25"/>
      <c r="F89" s="25"/>
      <c r="G89" s="25"/>
      <c r="H89" s="25"/>
      <c r="I89" s="25"/>
      <c r="J89" s="25"/>
      <c r="K89" s="25"/>
      <c r="L89" s="25"/>
      <c r="M89" s="25"/>
    </row>
    <row r="90" spans="2:13" ht="12.75">
      <c r="B90" s="9"/>
      <c r="C90" s="25"/>
      <c r="D90" s="25"/>
      <c r="E90" s="25"/>
      <c r="F90" s="25"/>
      <c r="G90" s="25"/>
      <c r="H90" s="25"/>
      <c r="I90" s="25"/>
      <c r="J90" s="25"/>
      <c r="K90" s="25"/>
      <c r="L90" s="25"/>
      <c r="M90" s="25"/>
    </row>
    <row r="91" spans="2:13" ht="12.75">
      <c r="B91" s="9"/>
      <c r="C91" s="25"/>
      <c r="D91" s="25"/>
      <c r="E91" s="25"/>
      <c r="F91" s="25"/>
      <c r="G91" s="25"/>
      <c r="H91" s="25"/>
      <c r="I91" s="25"/>
      <c r="J91" s="25"/>
      <c r="K91" s="25"/>
      <c r="L91" s="25"/>
      <c r="M91" s="25"/>
    </row>
    <row r="92" spans="2:13" ht="12.75">
      <c r="B92" s="9"/>
      <c r="C92" s="25"/>
      <c r="D92" s="25"/>
      <c r="E92" s="25"/>
      <c r="F92" s="25"/>
      <c r="G92" s="25"/>
      <c r="H92" s="25"/>
      <c r="I92" s="25"/>
      <c r="J92" s="25"/>
      <c r="K92" s="25"/>
      <c r="L92" s="25"/>
      <c r="M92" s="25"/>
    </row>
    <row r="93" spans="2:13" ht="12.75">
      <c r="B93" s="9"/>
      <c r="C93" s="25"/>
      <c r="D93" s="25"/>
      <c r="E93" s="25"/>
      <c r="F93" s="25"/>
      <c r="G93" s="25"/>
      <c r="H93" s="25"/>
      <c r="I93" s="25"/>
      <c r="J93" s="25"/>
      <c r="K93" s="25"/>
      <c r="L93" s="25"/>
      <c r="M93" s="25"/>
    </row>
    <row r="94" spans="2:13" ht="12.75">
      <c r="B94" s="9"/>
      <c r="C94" s="25"/>
      <c r="D94" s="25"/>
      <c r="E94" s="25"/>
      <c r="F94" s="25"/>
      <c r="G94" s="25"/>
      <c r="H94" s="25"/>
      <c r="I94" s="25"/>
      <c r="J94" s="25"/>
      <c r="K94" s="25"/>
      <c r="L94" s="25"/>
      <c r="M94" s="25"/>
    </row>
    <row r="95" spans="2:13" ht="12.75">
      <c r="B95" s="9"/>
      <c r="C95" s="25"/>
      <c r="D95" s="25"/>
      <c r="E95" s="25"/>
      <c r="F95" s="25"/>
      <c r="G95" s="25"/>
      <c r="H95" s="25"/>
      <c r="I95" s="25"/>
      <c r="J95" s="25"/>
      <c r="K95" s="25"/>
      <c r="L95" s="25"/>
      <c r="M95" s="25"/>
    </row>
    <row r="96" spans="2:13" ht="12.75">
      <c r="B96" s="9"/>
      <c r="C96" s="25"/>
      <c r="D96" s="25"/>
      <c r="E96" s="25"/>
      <c r="F96" s="25"/>
      <c r="G96" s="25"/>
      <c r="H96" s="25"/>
      <c r="I96" s="25"/>
      <c r="J96" s="25"/>
      <c r="K96" s="25"/>
      <c r="L96" s="25"/>
      <c r="M96" s="25"/>
    </row>
    <row r="97" spans="2:13" ht="12.75">
      <c r="B97" s="9"/>
      <c r="C97" s="25"/>
      <c r="D97" s="25"/>
      <c r="E97" s="25"/>
      <c r="F97" s="25"/>
      <c r="G97" s="25"/>
      <c r="H97" s="25"/>
      <c r="I97" s="25"/>
      <c r="J97" s="25"/>
      <c r="K97" s="25"/>
      <c r="L97" s="25"/>
      <c r="M97" s="25"/>
    </row>
    <row r="98" spans="2:13" ht="12.75">
      <c r="B98" s="9"/>
      <c r="C98" s="25"/>
      <c r="D98" s="25"/>
      <c r="E98" s="25"/>
      <c r="F98" s="25"/>
      <c r="G98" s="25"/>
      <c r="H98" s="25"/>
      <c r="I98" s="25"/>
      <c r="J98" s="25"/>
      <c r="K98" s="25"/>
      <c r="L98" s="25"/>
      <c r="M98" s="25"/>
    </row>
    <row r="99" spans="2:13" ht="12.75">
      <c r="B99" s="9"/>
      <c r="C99" s="25"/>
      <c r="D99" s="25"/>
      <c r="E99" s="25"/>
      <c r="F99" s="25"/>
      <c r="G99" s="25"/>
      <c r="H99" s="25"/>
      <c r="I99" s="25"/>
      <c r="J99" s="25"/>
      <c r="K99" s="25"/>
      <c r="L99" s="25"/>
      <c r="M99" s="25"/>
    </row>
    <row r="100" spans="2:13" ht="12.75">
      <c r="B100" s="9"/>
      <c r="C100" s="25"/>
      <c r="D100" s="25"/>
      <c r="E100" s="25"/>
      <c r="F100" s="25"/>
      <c r="G100" s="25"/>
      <c r="H100" s="25"/>
      <c r="I100" s="25"/>
      <c r="J100" s="25"/>
      <c r="K100" s="25"/>
      <c r="L100" s="25"/>
      <c r="M100" s="25"/>
    </row>
    <row r="101" spans="2:13" ht="12.75">
      <c r="B101" s="9"/>
      <c r="C101" s="25"/>
      <c r="D101" s="25"/>
      <c r="E101" s="25"/>
      <c r="F101" s="25"/>
      <c r="G101" s="25"/>
      <c r="H101" s="25"/>
      <c r="I101" s="25"/>
      <c r="J101" s="25"/>
      <c r="K101" s="25"/>
      <c r="L101" s="25"/>
      <c r="M101" s="25"/>
    </row>
    <row r="102" spans="2:13" ht="12.75">
      <c r="B102" s="9"/>
      <c r="C102" s="25"/>
      <c r="D102" s="25"/>
      <c r="E102" s="25"/>
      <c r="F102" s="25"/>
      <c r="G102" s="25"/>
      <c r="H102" s="25"/>
      <c r="I102" s="25"/>
      <c r="J102" s="25"/>
      <c r="K102" s="25"/>
      <c r="L102" s="25"/>
      <c r="M102" s="25"/>
    </row>
    <row r="103" spans="2:13" ht="12.75">
      <c r="B103" s="9"/>
      <c r="C103" s="25"/>
      <c r="D103" s="25"/>
      <c r="E103" s="25"/>
      <c r="F103" s="25"/>
      <c r="G103" s="25"/>
      <c r="H103" s="25"/>
      <c r="I103" s="25"/>
      <c r="J103" s="25"/>
      <c r="K103" s="25"/>
      <c r="L103" s="25"/>
      <c r="M103" s="25"/>
    </row>
    <row r="104" spans="2:13" ht="12.75">
      <c r="B104" s="9"/>
      <c r="C104" s="25"/>
      <c r="D104" s="25"/>
      <c r="E104" s="25"/>
      <c r="F104" s="25"/>
      <c r="G104" s="25"/>
      <c r="H104" s="25"/>
      <c r="I104" s="25"/>
      <c r="J104" s="25"/>
      <c r="K104" s="25"/>
      <c r="L104" s="25"/>
      <c r="M104" s="25"/>
    </row>
    <row r="105" spans="2:13" ht="12.75">
      <c r="B105" s="9"/>
      <c r="C105" s="25"/>
      <c r="D105" s="25"/>
      <c r="E105" s="25"/>
      <c r="F105" s="25"/>
      <c r="G105" s="25"/>
      <c r="H105" s="25"/>
      <c r="I105" s="25"/>
      <c r="J105" s="25"/>
      <c r="K105" s="25"/>
      <c r="L105" s="25"/>
      <c r="M105" s="25"/>
    </row>
    <row r="106" spans="2:13" ht="12.75">
      <c r="B106" s="9"/>
      <c r="C106" s="25"/>
      <c r="D106" s="25"/>
      <c r="E106" s="25"/>
      <c r="F106" s="25"/>
      <c r="G106" s="25"/>
      <c r="H106" s="25"/>
      <c r="I106" s="25"/>
      <c r="J106" s="25"/>
      <c r="K106" s="25"/>
      <c r="L106" s="25"/>
      <c r="M106" s="25"/>
    </row>
    <row r="107" spans="2:13" ht="12.75">
      <c r="B107" s="9"/>
      <c r="C107" s="25"/>
      <c r="D107" s="25"/>
      <c r="E107" s="25"/>
      <c r="F107" s="25"/>
      <c r="G107" s="25"/>
      <c r="H107" s="25"/>
      <c r="I107" s="25"/>
      <c r="J107" s="25"/>
      <c r="K107" s="25"/>
      <c r="L107" s="25"/>
      <c r="M107" s="25"/>
    </row>
    <row r="108" spans="2:13" ht="12.75">
      <c r="B108" s="9"/>
      <c r="C108" s="25"/>
      <c r="D108" s="25"/>
      <c r="E108" s="25"/>
      <c r="F108" s="25"/>
      <c r="G108" s="25"/>
      <c r="H108" s="25"/>
      <c r="I108" s="25"/>
      <c r="J108" s="25"/>
      <c r="K108" s="25"/>
      <c r="L108" s="25"/>
      <c r="M108" s="25"/>
    </row>
    <row r="109" spans="2:13" ht="12.75">
      <c r="B109" s="9"/>
      <c r="C109" s="25"/>
      <c r="D109" s="25"/>
      <c r="E109" s="25"/>
      <c r="F109" s="25"/>
      <c r="G109" s="25"/>
      <c r="H109" s="25"/>
      <c r="I109" s="25"/>
      <c r="J109" s="25"/>
      <c r="K109" s="25"/>
      <c r="L109" s="25"/>
      <c r="M109" s="25"/>
    </row>
    <row r="110" spans="2:13" ht="12.75">
      <c r="B110" s="9"/>
      <c r="C110" s="25"/>
      <c r="D110" s="25"/>
      <c r="E110" s="25"/>
      <c r="F110" s="25"/>
      <c r="G110" s="25"/>
      <c r="H110" s="25"/>
      <c r="I110" s="25"/>
      <c r="J110" s="25"/>
      <c r="K110" s="25"/>
      <c r="L110" s="25"/>
      <c r="M110" s="25"/>
    </row>
    <row r="111" spans="2:13" ht="12.75">
      <c r="B111" s="9"/>
      <c r="C111" s="25"/>
      <c r="D111" s="25"/>
      <c r="E111" s="25"/>
      <c r="F111" s="25"/>
      <c r="G111" s="25"/>
      <c r="H111" s="25"/>
      <c r="I111" s="25"/>
      <c r="J111" s="25"/>
      <c r="K111" s="25"/>
      <c r="L111" s="25"/>
      <c r="M111" s="25"/>
    </row>
    <row r="112" spans="2:13" ht="12.75">
      <c r="B112" s="9"/>
      <c r="C112" s="25"/>
      <c r="D112" s="25"/>
      <c r="E112" s="25"/>
      <c r="F112" s="25"/>
      <c r="G112" s="25"/>
      <c r="H112" s="25"/>
      <c r="I112" s="25"/>
      <c r="J112" s="25"/>
      <c r="K112" s="25"/>
      <c r="L112" s="25"/>
      <c r="M112" s="25"/>
    </row>
    <row r="113" spans="2:13" ht="12.75">
      <c r="B113" s="9"/>
      <c r="C113" s="25"/>
      <c r="D113" s="25"/>
      <c r="E113" s="25"/>
      <c r="F113" s="25"/>
      <c r="G113" s="25"/>
      <c r="H113" s="25"/>
      <c r="I113" s="25"/>
      <c r="J113" s="25"/>
      <c r="K113" s="25"/>
      <c r="L113" s="25"/>
      <c r="M113" s="25"/>
    </row>
    <row r="114" spans="2:13" ht="12.75">
      <c r="B114" s="9"/>
      <c r="C114" s="25"/>
      <c r="D114" s="25"/>
      <c r="E114" s="25"/>
      <c r="F114" s="25"/>
      <c r="G114" s="25"/>
      <c r="H114" s="25"/>
      <c r="I114" s="25"/>
      <c r="J114" s="25"/>
      <c r="K114" s="25"/>
      <c r="L114" s="25"/>
      <c r="M114" s="25"/>
    </row>
    <row r="115" spans="2:13" ht="12.75">
      <c r="B115" s="9"/>
      <c r="C115" s="25"/>
      <c r="D115" s="25"/>
      <c r="E115" s="25"/>
      <c r="F115" s="25"/>
      <c r="G115" s="25"/>
      <c r="H115" s="25"/>
      <c r="I115" s="25"/>
      <c r="J115" s="25"/>
      <c r="K115" s="25"/>
      <c r="L115" s="25"/>
      <c r="M115" s="25"/>
    </row>
    <row r="116" spans="2:13" ht="12.75">
      <c r="B116" s="9"/>
      <c r="C116" s="25"/>
      <c r="D116" s="25"/>
      <c r="E116" s="25"/>
      <c r="F116" s="25"/>
      <c r="G116" s="25"/>
      <c r="H116" s="25"/>
      <c r="I116" s="25"/>
      <c r="J116" s="25"/>
      <c r="K116" s="25"/>
      <c r="L116" s="25"/>
      <c r="M116" s="25"/>
    </row>
    <row r="117" spans="2:13" ht="12.75">
      <c r="B117" s="9"/>
      <c r="C117" s="25"/>
      <c r="D117" s="25"/>
      <c r="E117" s="25"/>
      <c r="F117" s="25"/>
      <c r="G117" s="25"/>
      <c r="H117" s="25"/>
      <c r="I117" s="25"/>
      <c r="J117" s="25"/>
      <c r="K117" s="25"/>
      <c r="L117" s="25"/>
      <c r="M117" s="25"/>
    </row>
    <row r="118" spans="2:13" ht="12.75">
      <c r="B118" s="9"/>
      <c r="C118" s="25"/>
      <c r="D118" s="25"/>
      <c r="E118" s="25"/>
      <c r="F118" s="25"/>
      <c r="G118" s="25"/>
      <c r="H118" s="25"/>
      <c r="I118" s="25"/>
      <c r="J118" s="25"/>
      <c r="K118" s="25"/>
      <c r="L118" s="25"/>
      <c r="M118" s="25"/>
    </row>
    <row r="119" spans="2:13" ht="12.75">
      <c r="B119" s="9"/>
      <c r="C119" s="25"/>
      <c r="D119" s="25"/>
      <c r="E119" s="25"/>
      <c r="F119" s="25"/>
      <c r="G119" s="25"/>
      <c r="H119" s="25"/>
      <c r="I119" s="25"/>
      <c r="J119" s="25"/>
      <c r="K119" s="25"/>
      <c r="L119" s="25"/>
      <c r="M119" s="25"/>
    </row>
    <row r="120" spans="2:13" ht="12.75">
      <c r="B120" s="9"/>
      <c r="C120" s="25"/>
      <c r="D120" s="25"/>
      <c r="E120" s="25"/>
      <c r="F120" s="25"/>
      <c r="G120" s="25"/>
      <c r="H120" s="25"/>
      <c r="I120" s="25"/>
      <c r="J120" s="25"/>
      <c r="K120" s="25"/>
      <c r="L120" s="25"/>
      <c r="M120" s="25"/>
    </row>
    <row r="121" spans="2:13" ht="12.75">
      <c r="B121" s="9"/>
      <c r="C121" s="25"/>
      <c r="D121" s="25"/>
      <c r="E121" s="25"/>
      <c r="F121" s="25"/>
      <c r="G121" s="25"/>
      <c r="H121" s="25"/>
      <c r="I121" s="25"/>
      <c r="J121" s="25"/>
      <c r="K121" s="25"/>
      <c r="L121" s="25"/>
      <c r="M121" s="25"/>
    </row>
    <row r="122" spans="2:13" ht="12.75">
      <c r="B122" s="9"/>
      <c r="C122" s="25"/>
      <c r="D122" s="25"/>
      <c r="E122" s="25"/>
      <c r="F122" s="25"/>
      <c r="G122" s="25"/>
      <c r="H122" s="25"/>
      <c r="I122" s="25"/>
      <c r="J122" s="25"/>
      <c r="K122" s="25"/>
      <c r="L122" s="25"/>
      <c r="M122" s="25"/>
    </row>
    <row r="123" spans="2:13" ht="12.75">
      <c r="B123" s="9"/>
      <c r="C123" s="25"/>
      <c r="D123" s="25"/>
      <c r="E123" s="25"/>
      <c r="F123" s="25"/>
      <c r="G123" s="25"/>
      <c r="H123" s="25"/>
      <c r="I123" s="25"/>
      <c r="J123" s="25"/>
      <c r="K123" s="25"/>
      <c r="L123" s="25"/>
      <c r="M123" s="25"/>
    </row>
    <row r="124" spans="2:13" ht="12.75">
      <c r="B124" s="9"/>
      <c r="C124" s="25"/>
      <c r="D124" s="25"/>
      <c r="E124" s="25"/>
      <c r="F124" s="25"/>
      <c r="G124" s="25"/>
      <c r="H124" s="25"/>
      <c r="I124" s="25"/>
      <c r="J124" s="25"/>
      <c r="K124" s="25"/>
      <c r="L124" s="25"/>
      <c r="M124" s="25"/>
    </row>
    <row r="125" spans="2:13" ht="12.75">
      <c r="B125" s="9"/>
      <c r="C125" s="25"/>
      <c r="D125" s="25"/>
      <c r="E125" s="25"/>
      <c r="F125" s="25"/>
      <c r="G125" s="25"/>
      <c r="H125" s="25"/>
      <c r="I125" s="25"/>
      <c r="J125" s="25"/>
      <c r="K125" s="25"/>
      <c r="L125" s="25"/>
      <c r="M125" s="25"/>
    </row>
    <row r="126" spans="2:13" ht="12.75">
      <c r="B126" s="9"/>
      <c r="C126" s="25"/>
      <c r="D126" s="25"/>
      <c r="E126" s="25"/>
      <c r="F126" s="25"/>
      <c r="G126" s="25"/>
      <c r="H126" s="25"/>
      <c r="I126" s="25"/>
      <c r="J126" s="25"/>
      <c r="K126" s="25"/>
      <c r="L126" s="25"/>
      <c r="M126" s="25"/>
    </row>
    <row r="127" spans="2:13" ht="12.75">
      <c r="B127" s="9"/>
      <c r="C127" s="25"/>
      <c r="D127" s="25"/>
      <c r="E127" s="25"/>
      <c r="F127" s="25"/>
      <c r="G127" s="25"/>
      <c r="H127" s="25"/>
      <c r="I127" s="25"/>
      <c r="J127" s="25"/>
      <c r="K127" s="25"/>
      <c r="L127" s="25"/>
      <c r="M127" s="25"/>
    </row>
    <row r="128" spans="2:13" ht="12.75">
      <c r="B128" s="9"/>
      <c r="C128" s="25"/>
      <c r="D128" s="25"/>
      <c r="E128" s="25"/>
      <c r="F128" s="25"/>
      <c r="G128" s="25"/>
      <c r="H128" s="25"/>
      <c r="I128" s="25"/>
      <c r="J128" s="25"/>
      <c r="K128" s="25"/>
      <c r="L128" s="25"/>
      <c r="M128" s="25"/>
    </row>
    <row r="129" spans="2:13" ht="12.75">
      <c r="B129" s="9"/>
      <c r="C129" s="25"/>
      <c r="D129" s="25"/>
      <c r="E129" s="25"/>
      <c r="F129" s="25"/>
      <c r="G129" s="25"/>
      <c r="H129" s="25"/>
      <c r="I129" s="25"/>
      <c r="J129" s="25"/>
      <c r="K129" s="25"/>
      <c r="L129" s="25"/>
      <c r="M129" s="25"/>
    </row>
    <row r="130" spans="2:13" ht="12.75">
      <c r="B130" s="9"/>
      <c r="C130" s="25"/>
      <c r="D130" s="25"/>
      <c r="E130" s="25"/>
      <c r="F130" s="25"/>
      <c r="G130" s="25"/>
      <c r="H130" s="25"/>
      <c r="I130" s="25"/>
      <c r="J130" s="25"/>
      <c r="K130" s="25"/>
      <c r="L130" s="25"/>
      <c r="M130" s="25"/>
    </row>
    <row r="131" spans="2:13" ht="12.75">
      <c r="B131" s="9"/>
      <c r="C131" s="25"/>
      <c r="D131" s="25"/>
      <c r="E131" s="25"/>
      <c r="F131" s="25"/>
      <c r="G131" s="25"/>
      <c r="H131" s="25"/>
      <c r="I131" s="25"/>
      <c r="J131" s="25"/>
      <c r="K131" s="25"/>
      <c r="L131" s="25"/>
      <c r="M131" s="25"/>
    </row>
    <row r="132" spans="2:13" ht="12.75">
      <c r="B132" s="9"/>
      <c r="C132" s="25"/>
      <c r="D132" s="25"/>
      <c r="E132" s="25"/>
      <c r="F132" s="25"/>
      <c r="G132" s="25"/>
      <c r="H132" s="25"/>
      <c r="I132" s="25"/>
      <c r="J132" s="25"/>
      <c r="K132" s="25"/>
      <c r="L132" s="25"/>
      <c r="M132" s="25"/>
    </row>
    <row r="133" spans="2:13" ht="12.75">
      <c r="B133" s="9"/>
      <c r="C133" s="25"/>
      <c r="D133" s="25"/>
      <c r="E133" s="25"/>
      <c r="F133" s="25"/>
      <c r="G133" s="25"/>
      <c r="H133" s="25"/>
      <c r="I133" s="25"/>
      <c r="J133" s="25"/>
      <c r="K133" s="25"/>
      <c r="L133" s="25"/>
      <c r="M133" s="25"/>
    </row>
    <row r="134" spans="2:13" ht="12.75">
      <c r="B134" s="9"/>
      <c r="C134" s="25"/>
      <c r="D134" s="25"/>
      <c r="E134" s="25"/>
      <c r="F134" s="25"/>
      <c r="G134" s="25"/>
      <c r="H134" s="25"/>
      <c r="I134" s="25"/>
      <c r="J134" s="25"/>
      <c r="K134" s="25"/>
      <c r="L134" s="25"/>
      <c r="M134" s="25"/>
    </row>
    <row r="135" spans="2:13" ht="12.75">
      <c r="B135" s="9"/>
      <c r="C135" s="25"/>
      <c r="D135" s="25"/>
      <c r="E135" s="25"/>
      <c r="F135" s="25"/>
      <c r="G135" s="25"/>
      <c r="H135" s="25"/>
      <c r="I135" s="25"/>
      <c r="J135" s="25"/>
      <c r="K135" s="25"/>
      <c r="L135" s="25"/>
      <c r="M135" s="25"/>
    </row>
    <row r="136" spans="2:13" ht="12.75">
      <c r="B136" s="9"/>
      <c r="C136" s="25"/>
      <c r="D136" s="25"/>
      <c r="E136" s="25"/>
      <c r="F136" s="25"/>
      <c r="G136" s="25"/>
      <c r="H136" s="25"/>
      <c r="I136" s="25"/>
      <c r="J136" s="25"/>
      <c r="K136" s="25"/>
      <c r="L136" s="25"/>
      <c r="M136" s="25"/>
    </row>
    <row r="137" spans="2:13" ht="12.75">
      <c r="B137" s="9"/>
      <c r="C137" s="25"/>
      <c r="D137" s="25"/>
      <c r="E137" s="25"/>
      <c r="F137" s="25"/>
      <c r="G137" s="25"/>
      <c r="H137" s="25"/>
      <c r="I137" s="25"/>
      <c r="J137" s="25"/>
      <c r="K137" s="25"/>
      <c r="L137" s="25"/>
      <c r="M137" s="25"/>
    </row>
    <row r="138" spans="2:13" ht="12.75">
      <c r="B138" s="9"/>
      <c r="C138" s="25"/>
      <c r="D138" s="25"/>
      <c r="E138" s="25"/>
      <c r="F138" s="25"/>
      <c r="G138" s="25"/>
      <c r="H138" s="25"/>
      <c r="I138" s="25"/>
      <c r="J138" s="25"/>
      <c r="K138" s="25"/>
      <c r="L138" s="25"/>
      <c r="M138" s="25"/>
    </row>
    <row r="139" spans="2:13" ht="12.75">
      <c r="B139" s="9"/>
      <c r="C139" s="25"/>
      <c r="D139" s="25"/>
      <c r="E139" s="25"/>
      <c r="F139" s="25"/>
      <c r="G139" s="25"/>
      <c r="H139" s="25"/>
      <c r="I139" s="25"/>
      <c r="J139" s="25"/>
      <c r="K139" s="25"/>
      <c r="L139" s="25"/>
      <c r="M139" s="25"/>
    </row>
    <row r="140" spans="2:13" ht="12.75">
      <c r="B140" s="9"/>
      <c r="C140" s="25"/>
      <c r="D140" s="25"/>
      <c r="E140" s="25"/>
      <c r="F140" s="25"/>
      <c r="G140" s="25"/>
      <c r="H140" s="25"/>
      <c r="I140" s="25"/>
      <c r="J140" s="25"/>
      <c r="K140" s="25"/>
      <c r="L140" s="25"/>
      <c r="M140" s="25"/>
    </row>
    <row r="141" spans="2:13" ht="12.75">
      <c r="B141" s="9"/>
      <c r="C141" s="25"/>
      <c r="D141" s="25"/>
      <c r="E141" s="25"/>
      <c r="F141" s="25"/>
      <c r="G141" s="25"/>
      <c r="H141" s="25"/>
      <c r="I141" s="25"/>
      <c r="J141" s="25"/>
      <c r="K141" s="25"/>
      <c r="L141" s="25"/>
      <c r="M141" s="25"/>
    </row>
    <row r="142" spans="2:13" ht="12.75">
      <c r="B142" s="9"/>
      <c r="C142" s="25"/>
      <c r="D142" s="25"/>
      <c r="E142" s="25"/>
      <c r="F142" s="25"/>
      <c r="G142" s="25"/>
      <c r="H142" s="25"/>
      <c r="I142" s="25"/>
      <c r="J142" s="25"/>
      <c r="K142" s="25"/>
      <c r="L142" s="25"/>
      <c r="M142" s="25"/>
    </row>
    <row r="143" spans="2:13" ht="12.75">
      <c r="B143" s="9"/>
      <c r="C143" s="25"/>
      <c r="D143" s="25"/>
      <c r="E143" s="25"/>
      <c r="F143" s="25"/>
      <c r="G143" s="25"/>
      <c r="H143" s="25"/>
      <c r="I143" s="25"/>
      <c r="J143" s="25"/>
      <c r="K143" s="25"/>
      <c r="L143" s="25"/>
      <c r="M143" s="25"/>
    </row>
    <row r="144" spans="2:13" ht="12.75">
      <c r="B144" s="9"/>
      <c r="C144" s="25"/>
      <c r="D144" s="25"/>
      <c r="E144" s="25"/>
      <c r="F144" s="25"/>
      <c r="G144" s="25"/>
      <c r="H144" s="25"/>
      <c r="I144" s="25"/>
      <c r="J144" s="25"/>
      <c r="K144" s="25"/>
      <c r="L144" s="25"/>
      <c r="M144" s="25"/>
    </row>
    <row r="145" spans="2:13" ht="12.75">
      <c r="B145" s="9"/>
      <c r="C145" s="25"/>
      <c r="D145" s="25"/>
      <c r="E145" s="25"/>
      <c r="F145" s="25"/>
      <c r="G145" s="25"/>
      <c r="H145" s="25"/>
      <c r="I145" s="25"/>
      <c r="J145" s="25"/>
      <c r="K145" s="25"/>
      <c r="L145" s="25"/>
      <c r="M145" s="25"/>
    </row>
    <row r="146" spans="2:13" ht="12.75">
      <c r="B146" s="9"/>
      <c r="C146" s="25"/>
      <c r="D146" s="25"/>
      <c r="E146" s="25"/>
      <c r="F146" s="25"/>
      <c r="G146" s="25"/>
      <c r="H146" s="25"/>
      <c r="I146" s="25"/>
      <c r="J146" s="25"/>
      <c r="K146" s="25"/>
      <c r="L146" s="25"/>
      <c r="M146" s="25"/>
    </row>
    <row r="147" spans="2:13" ht="12.75">
      <c r="B147" s="9"/>
      <c r="C147" s="25"/>
      <c r="D147" s="25"/>
      <c r="E147" s="25"/>
      <c r="F147" s="25"/>
      <c r="G147" s="25"/>
      <c r="H147" s="25"/>
      <c r="I147" s="25"/>
      <c r="J147" s="25"/>
      <c r="K147" s="25"/>
      <c r="L147" s="25"/>
      <c r="M147" s="25"/>
    </row>
    <row r="148" spans="2:13" ht="12.75">
      <c r="B148" s="9"/>
      <c r="C148" s="25"/>
      <c r="D148" s="25"/>
      <c r="E148" s="25"/>
      <c r="F148" s="25"/>
      <c r="G148" s="25"/>
      <c r="H148" s="25"/>
      <c r="I148" s="25"/>
      <c r="J148" s="25"/>
      <c r="K148" s="25"/>
      <c r="L148" s="25"/>
      <c r="M148" s="25"/>
    </row>
    <row r="149" spans="2:13" ht="12.75">
      <c r="B149" s="9"/>
      <c r="C149" s="25"/>
      <c r="D149" s="25"/>
      <c r="E149" s="25"/>
      <c r="F149" s="25"/>
      <c r="G149" s="25"/>
      <c r="H149" s="25"/>
      <c r="I149" s="25"/>
      <c r="J149" s="25"/>
      <c r="K149" s="25"/>
      <c r="L149" s="25"/>
      <c r="M149" s="25"/>
    </row>
    <row r="150" spans="2:13" ht="12.75">
      <c r="B150" s="9"/>
      <c r="C150" s="25"/>
      <c r="D150" s="25"/>
      <c r="E150" s="25"/>
      <c r="F150" s="25"/>
      <c r="G150" s="25"/>
      <c r="H150" s="25"/>
      <c r="I150" s="25"/>
      <c r="J150" s="25"/>
      <c r="K150" s="25"/>
      <c r="L150" s="25"/>
      <c r="M150" s="25"/>
    </row>
    <row r="151" spans="2:13" ht="12.75">
      <c r="B151" s="9"/>
      <c r="C151" s="25"/>
      <c r="D151" s="25"/>
      <c r="E151" s="25"/>
      <c r="F151" s="25"/>
      <c r="G151" s="25"/>
      <c r="H151" s="25"/>
      <c r="I151" s="25"/>
      <c r="J151" s="25"/>
      <c r="K151" s="25"/>
      <c r="L151" s="25"/>
      <c r="M151" s="25"/>
    </row>
    <row r="152" spans="2:13" ht="12.75">
      <c r="B152" s="9"/>
      <c r="C152" s="25"/>
      <c r="D152" s="25"/>
      <c r="E152" s="25"/>
      <c r="F152" s="25"/>
      <c r="G152" s="25"/>
      <c r="H152" s="25"/>
      <c r="I152" s="25"/>
      <c r="J152" s="25"/>
      <c r="K152" s="25"/>
      <c r="L152" s="25"/>
      <c r="M152" s="25"/>
    </row>
    <row r="153" spans="2:13" ht="12.75">
      <c r="B153" s="9"/>
      <c r="C153" s="25"/>
      <c r="D153" s="25"/>
      <c r="E153" s="25"/>
      <c r="F153" s="25"/>
      <c r="G153" s="25"/>
      <c r="H153" s="25"/>
      <c r="I153" s="25"/>
      <c r="J153" s="25"/>
      <c r="K153" s="25"/>
      <c r="L153" s="25"/>
      <c r="M153" s="25"/>
    </row>
    <row r="154" spans="2:13" ht="12.75">
      <c r="B154" s="9"/>
      <c r="C154" s="25"/>
      <c r="D154" s="25"/>
      <c r="E154" s="25"/>
      <c r="F154" s="25"/>
      <c r="G154" s="25"/>
      <c r="H154" s="25"/>
      <c r="I154" s="25"/>
      <c r="J154" s="25"/>
      <c r="K154" s="25"/>
      <c r="L154" s="25"/>
      <c r="M154" s="25"/>
    </row>
    <row r="155" spans="2:13" ht="12.75">
      <c r="B155" s="9"/>
      <c r="C155" s="25"/>
      <c r="D155" s="25"/>
      <c r="E155" s="25"/>
      <c r="F155" s="25"/>
      <c r="G155" s="25"/>
      <c r="H155" s="25"/>
      <c r="I155" s="25"/>
      <c r="J155" s="25"/>
      <c r="K155" s="25"/>
      <c r="L155" s="25"/>
      <c r="M155" s="25"/>
    </row>
    <row r="156" spans="2:13" ht="12.75">
      <c r="B156" s="9"/>
      <c r="C156" s="25"/>
      <c r="D156" s="25"/>
      <c r="E156" s="25"/>
      <c r="F156" s="25"/>
      <c r="G156" s="25"/>
      <c r="H156" s="25"/>
      <c r="I156" s="25"/>
      <c r="J156" s="25"/>
      <c r="K156" s="25"/>
      <c r="L156" s="25"/>
      <c r="M156" s="25"/>
    </row>
    <row r="157" spans="2:13" ht="12.75">
      <c r="B157" s="9"/>
      <c r="C157" s="25"/>
      <c r="D157" s="25"/>
      <c r="E157" s="25"/>
      <c r="F157" s="25"/>
      <c r="G157" s="25"/>
      <c r="H157" s="25"/>
      <c r="I157" s="25"/>
      <c r="J157" s="25"/>
      <c r="K157" s="25"/>
      <c r="L157" s="25"/>
      <c r="M157" s="25"/>
    </row>
    <row r="158" spans="2:13" ht="12.75">
      <c r="B158" s="9"/>
      <c r="C158" s="25"/>
      <c r="D158" s="25"/>
      <c r="E158" s="25"/>
      <c r="F158" s="25"/>
      <c r="G158" s="25"/>
      <c r="H158" s="25"/>
      <c r="I158" s="25"/>
      <c r="J158" s="25"/>
      <c r="K158" s="25"/>
      <c r="L158" s="25"/>
      <c r="M158" s="25"/>
    </row>
    <row r="159" spans="2:13" ht="12.75">
      <c r="B159" s="9"/>
      <c r="C159" s="25"/>
      <c r="D159" s="25"/>
      <c r="E159" s="25"/>
      <c r="F159" s="25"/>
      <c r="G159" s="25"/>
      <c r="H159" s="25"/>
      <c r="I159" s="25"/>
      <c r="J159" s="25"/>
      <c r="K159" s="25"/>
      <c r="L159" s="25"/>
      <c r="M159" s="25"/>
    </row>
    <row r="160" spans="2:13" ht="12.75">
      <c r="B160" s="9"/>
      <c r="C160" s="25"/>
      <c r="D160" s="25"/>
      <c r="E160" s="25"/>
      <c r="F160" s="25"/>
      <c r="G160" s="25"/>
      <c r="H160" s="25"/>
      <c r="I160" s="25"/>
      <c r="J160" s="25"/>
      <c r="K160" s="25"/>
      <c r="L160" s="25"/>
      <c r="M160" s="25"/>
    </row>
    <row r="161" spans="2:13" ht="12.75">
      <c r="B161" s="9"/>
      <c r="C161" s="25"/>
      <c r="D161" s="25"/>
      <c r="E161" s="25"/>
      <c r="F161" s="25"/>
      <c r="G161" s="25"/>
      <c r="H161" s="25"/>
      <c r="I161" s="25"/>
      <c r="J161" s="25"/>
      <c r="K161" s="25"/>
      <c r="L161" s="25"/>
      <c r="M161" s="25"/>
    </row>
    <row r="162" spans="2:13" ht="12.75">
      <c r="B162" s="9"/>
      <c r="C162" s="25"/>
      <c r="D162" s="25"/>
      <c r="E162" s="25"/>
      <c r="F162" s="25"/>
      <c r="G162" s="25"/>
      <c r="H162" s="25"/>
      <c r="I162" s="25"/>
      <c r="J162" s="25"/>
      <c r="K162" s="25"/>
      <c r="L162" s="25"/>
      <c r="M162" s="25"/>
    </row>
    <row r="163" spans="2:13" ht="12.75">
      <c r="B163" s="9"/>
      <c r="C163" s="25"/>
      <c r="D163" s="25"/>
      <c r="E163" s="25"/>
      <c r="F163" s="25"/>
      <c r="G163" s="25"/>
      <c r="H163" s="25"/>
      <c r="I163" s="25"/>
      <c r="J163" s="25"/>
      <c r="K163" s="25"/>
      <c r="L163" s="25"/>
      <c r="M163" s="25"/>
    </row>
    <row r="164" spans="2:13" ht="12.75">
      <c r="B164" s="9"/>
      <c r="C164" s="25"/>
      <c r="D164" s="25"/>
      <c r="E164" s="25"/>
      <c r="F164" s="25"/>
      <c r="G164" s="25"/>
      <c r="H164" s="25"/>
      <c r="I164" s="25"/>
      <c r="J164" s="25"/>
      <c r="K164" s="25"/>
      <c r="L164" s="25"/>
      <c r="M164" s="25"/>
    </row>
    <row r="165" spans="2:13" ht="12.75">
      <c r="B165" s="9"/>
      <c r="C165" s="25"/>
      <c r="D165" s="25"/>
      <c r="E165" s="25"/>
      <c r="F165" s="25"/>
      <c r="G165" s="25"/>
      <c r="H165" s="25"/>
      <c r="I165" s="25"/>
      <c r="J165" s="25"/>
      <c r="K165" s="25"/>
      <c r="L165" s="25"/>
      <c r="M165" s="25"/>
    </row>
    <row r="166" spans="2:13" ht="12.75">
      <c r="B166" s="9"/>
      <c r="C166" s="25"/>
      <c r="D166" s="25"/>
      <c r="E166" s="25"/>
      <c r="F166" s="25"/>
      <c r="G166" s="25"/>
      <c r="H166" s="25"/>
      <c r="I166" s="25"/>
      <c r="J166" s="25"/>
      <c r="K166" s="25"/>
      <c r="L166" s="25"/>
      <c r="M166" s="25"/>
    </row>
    <row r="167" spans="2:13" ht="12.75">
      <c r="B167" s="9"/>
      <c r="C167" s="25"/>
      <c r="D167" s="25"/>
      <c r="E167" s="25"/>
      <c r="F167" s="25"/>
      <c r="G167" s="25"/>
      <c r="H167" s="25"/>
      <c r="I167" s="25"/>
      <c r="J167" s="25"/>
      <c r="K167" s="25"/>
      <c r="L167" s="25"/>
      <c r="M167" s="25"/>
    </row>
    <row r="168" spans="2:13" ht="12.75">
      <c r="B168" s="9"/>
      <c r="C168" s="25"/>
      <c r="D168" s="25"/>
      <c r="E168" s="25"/>
      <c r="F168" s="25"/>
      <c r="G168" s="25"/>
      <c r="H168" s="25"/>
      <c r="I168" s="25"/>
      <c r="J168" s="25"/>
      <c r="K168" s="25"/>
      <c r="L168" s="25"/>
      <c r="M168" s="25"/>
    </row>
    <row r="169" spans="2:13" ht="12.75">
      <c r="B169" s="9"/>
      <c r="C169" s="25"/>
      <c r="D169" s="25"/>
      <c r="E169" s="25"/>
      <c r="F169" s="25"/>
      <c r="G169" s="25"/>
      <c r="H169" s="25"/>
      <c r="I169" s="25"/>
      <c r="J169" s="25"/>
      <c r="K169" s="25"/>
      <c r="L169" s="25"/>
      <c r="M169" s="25"/>
    </row>
    <row r="170" spans="2:13" ht="12.75">
      <c r="B170" s="9"/>
      <c r="C170" s="25"/>
      <c r="D170" s="25"/>
      <c r="E170" s="25"/>
      <c r="F170" s="25"/>
      <c r="G170" s="25"/>
      <c r="H170" s="25"/>
      <c r="I170" s="25"/>
      <c r="J170" s="25"/>
      <c r="K170" s="25"/>
      <c r="L170" s="25"/>
      <c r="M170" s="25"/>
    </row>
    <row r="171" spans="2:13" ht="12.75">
      <c r="B171" s="9"/>
      <c r="C171" s="25"/>
      <c r="D171" s="25"/>
      <c r="E171" s="25"/>
      <c r="F171" s="25"/>
      <c r="G171" s="25"/>
      <c r="H171" s="25"/>
      <c r="I171" s="25"/>
      <c r="J171" s="25"/>
      <c r="K171" s="25"/>
      <c r="L171" s="25"/>
      <c r="M171" s="25"/>
    </row>
    <row r="172" spans="2:13" ht="12.75">
      <c r="B172" s="9"/>
      <c r="C172" s="25"/>
      <c r="D172" s="25"/>
      <c r="E172" s="25"/>
      <c r="F172" s="25"/>
      <c r="G172" s="25"/>
      <c r="H172" s="25"/>
      <c r="I172" s="25"/>
      <c r="J172" s="25"/>
      <c r="K172" s="25"/>
      <c r="L172" s="25"/>
      <c r="M172" s="25"/>
    </row>
    <row r="173" spans="2:13" ht="12.75">
      <c r="B173" s="9"/>
      <c r="C173" s="25"/>
      <c r="D173" s="25"/>
      <c r="E173" s="25"/>
      <c r="F173" s="25"/>
      <c r="G173" s="25"/>
      <c r="H173" s="25"/>
      <c r="I173" s="25"/>
      <c r="J173" s="25"/>
      <c r="K173" s="25"/>
      <c r="L173" s="25"/>
      <c r="M173" s="25"/>
    </row>
    <row r="174" spans="2:13" ht="12.75">
      <c r="B174" s="9"/>
      <c r="C174" s="25"/>
      <c r="D174" s="25"/>
      <c r="E174" s="25"/>
      <c r="F174" s="25"/>
      <c r="G174" s="25"/>
      <c r="H174" s="25"/>
      <c r="I174" s="25"/>
      <c r="J174" s="25"/>
      <c r="K174" s="25"/>
      <c r="L174" s="25"/>
      <c r="M174" s="25"/>
    </row>
    <row r="175" spans="2:13" ht="12.75">
      <c r="B175" s="9"/>
      <c r="C175" s="25"/>
      <c r="D175" s="25"/>
      <c r="E175" s="25"/>
      <c r="F175" s="25"/>
      <c r="G175" s="25"/>
      <c r="H175" s="25"/>
      <c r="I175" s="25"/>
      <c r="J175" s="25"/>
      <c r="K175" s="25"/>
      <c r="L175" s="25"/>
      <c r="M175" s="25"/>
    </row>
    <row r="176" spans="2:13" ht="12.75">
      <c r="B176" s="9"/>
      <c r="C176" s="25"/>
      <c r="D176" s="25"/>
      <c r="E176" s="25"/>
      <c r="F176" s="25"/>
      <c r="G176" s="25"/>
      <c r="H176" s="25"/>
      <c r="I176" s="25"/>
      <c r="J176" s="25"/>
      <c r="K176" s="25"/>
      <c r="L176" s="25"/>
      <c r="M176" s="25"/>
    </row>
    <row r="177" spans="2:13" ht="12.75">
      <c r="B177" s="9"/>
      <c r="C177" s="25"/>
      <c r="D177" s="25"/>
      <c r="E177" s="25"/>
      <c r="F177" s="25"/>
      <c r="G177" s="25"/>
      <c r="H177" s="25"/>
      <c r="I177" s="25"/>
      <c r="J177" s="25"/>
      <c r="K177" s="25"/>
      <c r="L177" s="25"/>
      <c r="M177" s="25"/>
    </row>
    <row r="178" spans="2:13" ht="12.75">
      <c r="B178" s="9"/>
      <c r="C178" s="25"/>
      <c r="D178" s="25"/>
      <c r="E178" s="25"/>
      <c r="F178" s="25"/>
      <c r="G178" s="25"/>
      <c r="H178" s="25"/>
      <c r="I178" s="25"/>
      <c r="J178" s="25"/>
      <c r="K178" s="25"/>
      <c r="L178" s="25"/>
      <c r="M178" s="25"/>
    </row>
    <row r="179" spans="2:13" ht="12.75">
      <c r="B179" s="9"/>
      <c r="C179" s="25"/>
      <c r="D179" s="25"/>
      <c r="E179" s="25"/>
      <c r="F179" s="25"/>
      <c r="G179" s="25"/>
      <c r="H179" s="25"/>
      <c r="I179" s="25"/>
      <c r="J179" s="25"/>
      <c r="K179" s="25"/>
      <c r="L179" s="25"/>
      <c r="M179" s="25"/>
    </row>
    <row r="180" spans="2:13" ht="12.75">
      <c r="B180" s="9"/>
      <c r="C180" s="25"/>
      <c r="D180" s="25"/>
      <c r="E180" s="25"/>
      <c r="F180" s="25"/>
      <c r="G180" s="25"/>
      <c r="H180" s="25"/>
      <c r="I180" s="25"/>
      <c r="J180" s="25"/>
      <c r="K180" s="25"/>
      <c r="L180" s="25"/>
      <c r="M180" s="25"/>
    </row>
    <row r="181" spans="2:13" ht="12.75">
      <c r="B181" s="9"/>
      <c r="C181" s="25"/>
      <c r="D181" s="25"/>
      <c r="E181" s="25"/>
      <c r="F181" s="25"/>
      <c r="G181" s="25"/>
      <c r="H181" s="25"/>
      <c r="I181" s="25"/>
      <c r="J181" s="25"/>
      <c r="K181" s="25"/>
      <c r="L181" s="25"/>
      <c r="M181" s="25"/>
    </row>
    <row r="182" spans="2:13" ht="12.75">
      <c r="B182" s="9"/>
      <c r="C182" s="25"/>
      <c r="D182" s="25"/>
      <c r="E182" s="25"/>
      <c r="F182" s="25"/>
      <c r="G182" s="25"/>
      <c r="H182" s="25"/>
      <c r="I182" s="25"/>
      <c r="J182" s="25"/>
      <c r="K182" s="25"/>
      <c r="L182" s="25"/>
      <c r="M182" s="25"/>
    </row>
    <row r="183" spans="2:13" ht="12.75">
      <c r="B183" s="9"/>
      <c r="C183" s="25"/>
      <c r="D183" s="25"/>
      <c r="E183" s="25"/>
      <c r="F183" s="25"/>
      <c r="G183" s="25"/>
      <c r="H183" s="25"/>
      <c r="I183" s="25"/>
      <c r="J183" s="25"/>
      <c r="K183" s="25"/>
      <c r="L183" s="25"/>
      <c r="M183" s="25"/>
    </row>
    <row r="184" spans="2:13" ht="12.75">
      <c r="B184" s="9"/>
      <c r="C184" s="25"/>
      <c r="D184" s="25"/>
      <c r="E184" s="25"/>
      <c r="F184" s="25"/>
      <c r="G184" s="25"/>
      <c r="H184" s="25"/>
      <c r="I184" s="25"/>
      <c r="J184" s="25"/>
      <c r="K184" s="25"/>
      <c r="L184" s="25"/>
      <c r="M184" s="25"/>
    </row>
    <row r="185" spans="2:13" ht="12.75">
      <c r="B185" s="9"/>
      <c r="C185" s="25"/>
      <c r="D185" s="25"/>
      <c r="E185" s="25"/>
      <c r="F185" s="25"/>
      <c r="G185" s="25"/>
      <c r="H185" s="25"/>
      <c r="I185" s="25"/>
      <c r="J185" s="25"/>
      <c r="K185" s="25"/>
      <c r="L185" s="25"/>
      <c r="M185" s="25"/>
    </row>
    <row r="186" spans="2:13" ht="12.75">
      <c r="B186" s="9"/>
      <c r="C186" s="25"/>
      <c r="D186" s="25"/>
      <c r="E186" s="25"/>
      <c r="F186" s="25"/>
      <c r="G186" s="25"/>
      <c r="H186" s="25"/>
      <c r="I186" s="25"/>
      <c r="J186" s="25"/>
      <c r="K186" s="25"/>
      <c r="L186" s="25"/>
      <c r="M186" s="25"/>
    </row>
    <row r="187" spans="2:13" ht="12.75">
      <c r="B187" s="9"/>
      <c r="C187" s="25"/>
      <c r="D187" s="25"/>
      <c r="E187" s="25"/>
      <c r="F187" s="25"/>
      <c r="G187" s="25"/>
      <c r="H187" s="25"/>
      <c r="I187" s="25"/>
      <c r="J187" s="25"/>
      <c r="K187" s="25"/>
      <c r="L187" s="25"/>
      <c r="M187" s="25"/>
    </row>
    <row r="188" spans="2:13" ht="12.75">
      <c r="B188" s="9"/>
      <c r="C188" s="25"/>
      <c r="D188" s="25"/>
      <c r="E188" s="25"/>
      <c r="F188" s="25"/>
      <c r="G188" s="25"/>
      <c r="H188" s="25"/>
      <c r="I188" s="25"/>
      <c r="J188" s="25"/>
      <c r="K188" s="25"/>
      <c r="L188" s="25"/>
      <c r="M188" s="25"/>
    </row>
    <row r="189" spans="2:13" ht="12.75">
      <c r="B189" s="9"/>
      <c r="C189" s="25"/>
      <c r="D189" s="25"/>
      <c r="E189" s="25"/>
      <c r="F189" s="25"/>
      <c r="G189" s="25"/>
      <c r="H189" s="25"/>
      <c r="I189" s="25"/>
      <c r="J189" s="25"/>
      <c r="K189" s="25"/>
      <c r="L189" s="25"/>
      <c r="M189" s="25"/>
    </row>
    <row r="190" spans="2:13" ht="12.75">
      <c r="B190" s="9"/>
      <c r="C190" s="25"/>
      <c r="D190" s="25"/>
      <c r="E190" s="25"/>
      <c r="F190" s="25"/>
      <c r="G190" s="25"/>
      <c r="H190" s="25"/>
      <c r="I190" s="25"/>
      <c r="J190" s="25"/>
      <c r="K190" s="25"/>
      <c r="L190" s="25"/>
      <c r="M190" s="25"/>
    </row>
    <row r="191" spans="2:13" ht="12.75">
      <c r="B191" s="9"/>
      <c r="C191" s="25"/>
      <c r="D191" s="25"/>
      <c r="E191" s="25"/>
      <c r="F191" s="25"/>
      <c r="G191" s="25"/>
      <c r="H191" s="25"/>
      <c r="I191" s="25"/>
      <c r="J191" s="25"/>
      <c r="K191" s="25"/>
      <c r="L191" s="25"/>
      <c r="M191" s="25"/>
    </row>
    <row r="192" spans="2:13" ht="12.75">
      <c r="B192" s="9"/>
      <c r="C192" s="25"/>
      <c r="D192" s="25"/>
      <c r="E192" s="25"/>
      <c r="F192" s="25"/>
      <c r="G192" s="25"/>
      <c r="H192" s="25"/>
      <c r="I192" s="25"/>
      <c r="J192" s="25"/>
      <c r="K192" s="25"/>
      <c r="L192" s="25"/>
      <c r="M192" s="25"/>
    </row>
    <row r="193" spans="2:13" ht="12.75">
      <c r="B193" s="9"/>
      <c r="C193" s="25"/>
      <c r="D193" s="25"/>
      <c r="E193" s="25"/>
      <c r="F193" s="25"/>
      <c r="G193" s="25"/>
      <c r="H193" s="25"/>
      <c r="I193" s="25"/>
      <c r="J193" s="25"/>
      <c r="K193" s="25"/>
      <c r="L193" s="25"/>
      <c r="M193" s="25"/>
    </row>
    <row r="194" spans="2:13" ht="12.75">
      <c r="B194" s="9"/>
      <c r="C194" s="25"/>
      <c r="D194" s="25"/>
      <c r="E194" s="25"/>
      <c r="F194" s="25"/>
      <c r="G194" s="25"/>
      <c r="H194" s="25"/>
      <c r="I194" s="25"/>
      <c r="J194" s="25"/>
      <c r="K194" s="25"/>
      <c r="L194" s="25"/>
      <c r="M194" s="25"/>
    </row>
    <row r="195" spans="2:13" ht="12.75">
      <c r="B195" s="9"/>
      <c r="C195" s="25"/>
      <c r="D195" s="25"/>
      <c r="E195" s="25"/>
      <c r="F195" s="25"/>
      <c r="G195" s="25"/>
      <c r="H195" s="25"/>
      <c r="I195" s="25"/>
      <c r="J195" s="25"/>
      <c r="K195" s="25"/>
      <c r="L195" s="25"/>
      <c r="M195" s="25"/>
    </row>
    <row r="196" spans="2:13" ht="12.75">
      <c r="B196" s="9"/>
      <c r="C196" s="25"/>
      <c r="D196" s="25"/>
      <c r="E196" s="25"/>
      <c r="F196" s="25"/>
      <c r="G196" s="25"/>
      <c r="H196" s="25"/>
      <c r="I196" s="25"/>
      <c r="J196" s="25"/>
      <c r="K196" s="25"/>
      <c r="L196" s="25"/>
      <c r="M196" s="25"/>
    </row>
    <row r="197" spans="2:13" ht="12.75">
      <c r="B197" s="9"/>
      <c r="C197" s="25"/>
      <c r="D197" s="25"/>
      <c r="E197" s="25"/>
      <c r="F197" s="25"/>
      <c r="G197" s="25"/>
      <c r="H197" s="25"/>
      <c r="I197" s="25"/>
      <c r="J197" s="25"/>
      <c r="K197" s="25"/>
      <c r="L197" s="25"/>
      <c r="M197" s="25"/>
    </row>
    <row r="198" spans="2:13" ht="12.75">
      <c r="B198" s="9"/>
      <c r="C198" s="25"/>
      <c r="D198" s="25"/>
      <c r="E198" s="25"/>
      <c r="F198" s="25"/>
      <c r="G198" s="25"/>
      <c r="H198" s="25"/>
      <c r="I198" s="25"/>
      <c r="J198" s="25"/>
      <c r="K198" s="25"/>
      <c r="L198" s="25"/>
      <c r="M198" s="25"/>
    </row>
    <row r="199" spans="2:13" ht="12.75">
      <c r="B199" s="9"/>
      <c r="C199" s="25"/>
      <c r="D199" s="25"/>
      <c r="E199" s="25"/>
      <c r="F199" s="25"/>
      <c r="G199" s="25"/>
      <c r="H199" s="25"/>
      <c r="I199" s="25"/>
      <c r="J199" s="25"/>
      <c r="K199" s="25"/>
      <c r="L199" s="25"/>
      <c r="M199" s="25"/>
    </row>
    <row r="200" spans="2:13" ht="12.75">
      <c r="B200" s="9"/>
      <c r="C200" s="25"/>
      <c r="D200" s="25"/>
      <c r="E200" s="25"/>
      <c r="F200" s="25"/>
      <c r="G200" s="25"/>
      <c r="H200" s="25"/>
      <c r="I200" s="25"/>
      <c r="J200" s="25"/>
      <c r="K200" s="25"/>
      <c r="L200" s="25"/>
      <c r="M200" s="25"/>
    </row>
    <row r="201" spans="2:13" ht="12.75">
      <c r="B201" s="9"/>
      <c r="C201" s="25"/>
      <c r="D201" s="25"/>
      <c r="E201" s="25"/>
      <c r="F201" s="25"/>
      <c r="G201" s="25"/>
      <c r="H201" s="25"/>
      <c r="I201" s="25"/>
      <c r="J201" s="25"/>
      <c r="K201" s="25"/>
      <c r="L201" s="25"/>
      <c r="M201" s="25"/>
    </row>
    <row r="202" spans="2:13" ht="12.75">
      <c r="B202" s="9"/>
      <c r="C202" s="25"/>
      <c r="D202" s="25"/>
      <c r="E202" s="25"/>
      <c r="F202" s="25"/>
      <c r="G202" s="25"/>
      <c r="H202" s="25"/>
      <c r="I202" s="25"/>
      <c r="J202" s="25"/>
      <c r="K202" s="25"/>
      <c r="L202" s="25"/>
      <c r="M202" s="25"/>
    </row>
    <row r="203" spans="2:13" ht="12.75">
      <c r="B203" s="9"/>
      <c r="C203" s="25"/>
      <c r="D203" s="25"/>
      <c r="E203" s="25"/>
      <c r="F203" s="25"/>
      <c r="G203" s="25"/>
      <c r="H203" s="25"/>
      <c r="I203" s="25"/>
      <c r="J203" s="25"/>
      <c r="K203" s="25"/>
      <c r="L203" s="25"/>
      <c r="M203" s="25"/>
    </row>
    <row r="204" spans="2:13" ht="12.75">
      <c r="B204" s="9"/>
      <c r="C204" s="25"/>
      <c r="D204" s="25"/>
      <c r="E204" s="25"/>
      <c r="F204" s="25"/>
      <c r="G204" s="25"/>
      <c r="H204" s="25"/>
      <c r="I204" s="25"/>
      <c r="J204" s="25"/>
      <c r="K204" s="25"/>
      <c r="L204" s="25"/>
      <c r="M204" s="25"/>
    </row>
    <row r="205" spans="2:13" ht="12.75">
      <c r="B205" s="9"/>
      <c r="C205" s="25"/>
      <c r="D205" s="25"/>
      <c r="E205" s="25"/>
      <c r="F205" s="25"/>
      <c r="G205" s="25"/>
      <c r="H205" s="25"/>
      <c r="I205" s="25"/>
      <c r="J205" s="25"/>
      <c r="K205" s="25"/>
      <c r="L205" s="25"/>
      <c r="M205" s="25"/>
    </row>
    <row r="206" spans="2:13" ht="12.75">
      <c r="B206" s="9"/>
      <c r="C206" s="25"/>
      <c r="D206" s="25"/>
      <c r="E206" s="25"/>
      <c r="F206" s="25"/>
      <c r="G206" s="25"/>
      <c r="H206" s="25"/>
      <c r="I206" s="25"/>
      <c r="J206" s="25"/>
      <c r="K206" s="25"/>
      <c r="L206" s="25"/>
      <c r="M206" s="25"/>
    </row>
    <row r="207" spans="2:13" ht="12.75">
      <c r="B207" s="9"/>
      <c r="C207" s="25"/>
      <c r="D207" s="25"/>
      <c r="E207" s="25"/>
      <c r="F207" s="25"/>
      <c r="G207" s="25"/>
      <c r="H207" s="25"/>
      <c r="I207" s="25"/>
      <c r="J207" s="25"/>
      <c r="K207" s="25"/>
      <c r="L207" s="25"/>
      <c r="M207" s="25"/>
    </row>
    <row r="208" spans="2:13" ht="12.75">
      <c r="B208" s="9"/>
      <c r="C208" s="25"/>
      <c r="D208" s="25"/>
      <c r="E208" s="25"/>
      <c r="F208" s="25"/>
      <c r="G208" s="25"/>
      <c r="H208" s="25"/>
      <c r="I208" s="25"/>
      <c r="J208" s="25"/>
      <c r="K208" s="25"/>
      <c r="L208" s="25"/>
      <c r="M208" s="25"/>
    </row>
    <row r="209" spans="2:13" ht="12.75">
      <c r="B209" s="9"/>
      <c r="C209" s="25"/>
      <c r="D209" s="25"/>
      <c r="E209" s="25"/>
      <c r="F209" s="25"/>
      <c r="G209" s="25"/>
      <c r="H209" s="25"/>
      <c r="I209" s="25"/>
      <c r="J209" s="25"/>
      <c r="K209" s="25"/>
      <c r="L209" s="25"/>
      <c r="M209" s="25"/>
    </row>
    <row r="210" spans="2:13" ht="12.75">
      <c r="B210" s="9"/>
      <c r="C210" s="25"/>
      <c r="D210" s="25"/>
      <c r="E210" s="25"/>
      <c r="F210" s="25"/>
      <c r="G210" s="25"/>
      <c r="H210" s="25"/>
      <c r="I210" s="25"/>
      <c r="J210" s="25"/>
      <c r="K210" s="25"/>
      <c r="L210" s="25"/>
      <c r="M210" s="25"/>
    </row>
    <row r="211" spans="2:13" ht="12.75">
      <c r="B211" s="9"/>
      <c r="C211" s="25"/>
      <c r="D211" s="25"/>
      <c r="E211" s="25"/>
      <c r="F211" s="25"/>
      <c r="G211" s="25"/>
      <c r="H211" s="25"/>
      <c r="I211" s="25"/>
      <c r="J211" s="25"/>
      <c r="K211" s="25"/>
      <c r="L211" s="25"/>
      <c r="M211" s="25"/>
    </row>
    <row r="212" spans="2:13" ht="12.75">
      <c r="B212" s="9"/>
      <c r="C212" s="25"/>
      <c r="D212" s="25"/>
      <c r="E212" s="25"/>
      <c r="F212" s="25"/>
      <c r="G212" s="25"/>
      <c r="H212" s="25"/>
      <c r="I212" s="25"/>
      <c r="J212" s="25"/>
      <c r="K212" s="25"/>
      <c r="L212" s="25"/>
      <c r="M212" s="25"/>
    </row>
    <row r="213" spans="2:13" ht="12.75">
      <c r="B213" s="9"/>
      <c r="C213" s="25"/>
      <c r="D213" s="25"/>
      <c r="E213" s="25"/>
      <c r="F213" s="25"/>
      <c r="G213" s="25"/>
      <c r="H213" s="25"/>
      <c r="I213" s="25"/>
      <c r="J213" s="25"/>
      <c r="K213" s="25"/>
      <c r="L213" s="25"/>
      <c r="M213" s="25"/>
    </row>
    <row r="214" spans="2:13" ht="12.75">
      <c r="B214" s="9"/>
      <c r="C214" s="25"/>
      <c r="D214" s="25"/>
      <c r="E214" s="25"/>
      <c r="F214" s="25"/>
      <c r="G214" s="25"/>
      <c r="H214" s="25"/>
      <c r="I214" s="25"/>
      <c r="J214" s="25"/>
      <c r="K214" s="25"/>
      <c r="L214" s="25"/>
      <c r="M214" s="25"/>
    </row>
  </sheetData>
  <printOptions/>
  <pageMargins left="0.75" right="0.75" top="0.52" bottom="0.22" header="0.5" footer="0.5"/>
  <pageSetup fitToHeight="1" fitToWidth="1" horizontalDpi="600" verticalDpi="600" orientation="landscape" paperSize="9" scale="77"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Q212"/>
  <sheetViews>
    <sheetView workbookViewId="0" topLeftCell="A1">
      <pane ySplit="3" topLeftCell="BM16" activePane="bottomLeft" state="frozen"/>
      <selection pane="topLeft" activeCell="B19" sqref="B19:D22"/>
      <selection pane="bottomLeft" activeCell="G63" sqref="G63"/>
    </sheetView>
  </sheetViews>
  <sheetFormatPr defaultColWidth="9.140625" defaultRowHeight="12.75"/>
  <cols>
    <col min="1" max="1" width="5.57421875" style="21" customWidth="1"/>
    <col min="2" max="2" width="8.57421875" style="3" customWidth="1"/>
    <col min="3" max="15" width="8.57421875" style="21" customWidth="1"/>
    <col min="16" max="16" width="5.00390625" style="21" customWidth="1"/>
    <col min="17" max="16384" width="9.140625" style="21" customWidth="1"/>
  </cols>
  <sheetData>
    <row r="1" spans="1:15" ht="12.75">
      <c r="A1" s="57" t="s">
        <v>138</v>
      </c>
      <c r="B1" s="20" t="s">
        <v>42</v>
      </c>
      <c r="E1"/>
      <c r="F1"/>
      <c r="G1"/>
      <c r="H1"/>
      <c r="I1"/>
      <c r="J1"/>
      <c r="K1"/>
      <c r="L1"/>
      <c r="M1"/>
      <c r="N1"/>
      <c r="O1" s="3"/>
    </row>
    <row r="2" spans="2:14" ht="11.25">
      <c r="B2" s="9"/>
      <c r="C2" s="9"/>
      <c r="D2" s="9"/>
      <c r="E2" s="9"/>
      <c r="F2" s="9"/>
      <c r="G2" s="9"/>
      <c r="H2" s="9"/>
      <c r="I2" s="9"/>
      <c r="J2" s="9"/>
      <c r="K2" s="9"/>
      <c r="L2" s="143"/>
      <c r="M2" s="9"/>
      <c r="N2" s="9"/>
    </row>
    <row r="3" spans="2:15" ht="13.5" customHeight="1">
      <c r="B3" s="6">
        <v>1990</v>
      </c>
      <c r="C3" s="6">
        <v>1991</v>
      </c>
      <c r="D3" s="6">
        <v>1992</v>
      </c>
      <c r="E3" s="6">
        <v>1993</v>
      </c>
      <c r="F3" s="6">
        <v>1994</v>
      </c>
      <c r="G3" s="6">
        <v>1995</v>
      </c>
      <c r="H3" s="6">
        <v>1996</v>
      </c>
      <c r="I3" s="6">
        <v>1997</v>
      </c>
      <c r="J3" s="6">
        <v>1998</v>
      </c>
      <c r="K3" s="6">
        <v>1999</v>
      </c>
      <c r="L3" s="6">
        <v>2000</v>
      </c>
      <c r="M3" s="6">
        <v>2001</v>
      </c>
      <c r="N3" s="97">
        <v>2002</v>
      </c>
      <c r="O3" s="97">
        <v>2003</v>
      </c>
    </row>
    <row r="4" spans="1:15" s="25" customFormat="1" ht="11.25">
      <c r="A4" s="7" t="s">
        <v>1</v>
      </c>
      <c r="B4" s="9">
        <v>89.23</v>
      </c>
      <c r="C4" s="9">
        <v>92.96</v>
      </c>
      <c r="D4" s="9">
        <v>93.84</v>
      </c>
      <c r="E4" s="9">
        <v>94.65</v>
      </c>
      <c r="F4" s="9">
        <v>97.12</v>
      </c>
      <c r="G4" s="153">
        <v>97.47</v>
      </c>
      <c r="H4" s="153">
        <v>98.08</v>
      </c>
      <c r="I4" s="153">
        <v>99.28</v>
      </c>
      <c r="J4" s="153">
        <v>102.83</v>
      </c>
      <c r="K4" s="153">
        <v>104.97</v>
      </c>
      <c r="L4" s="153">
        <v>106.13</v>
      </c>
      <c r="M4" s="153">
        <v>108</v>
      </c>
      <c r="N4" s="102">
        <v>109.42</v>
      </c>
      <c r="O4" s="122"/>
    </row>
    <row r="5" spans="1:15" s="25" customFormat="1" ht="11.25">
      <c r="A5" s="7" t="s">
        <v>2</v>
      </c>
      <c r="B5" s="9">
        <v>49.906</v>
      </c>
      <c r="C5" s="9">
        <v>51.171</v>
      </c>
      <c r="D5" s="9">
        <v>51.998</v>
      </c>
      <c r="E5" s="9">
        <v>51.868</v>
      </c>
      <c r="F5" s="9">
        <v>52.468</v>
      </c>
      <c r="G5" s="9">
        <v>53.595</v>
      </c>
      <c r="H5" s="9">
        <v>54.912</v>
      </c>
      <c r="I5" s="9">
        <v>56.502</v>
      </c>
      <c r="J5" s="9">
        <v>57.586</v>
      </c>
      <c r="K5" s="9">
        <v>59.319</v>
      </c>
      <c r="L5" s="9">
        <v>59.124</v>
      </c>
      <c r="M5" s="9">
        <v>58.589</v>
      </c>
      <c r="N5" s="62">
        <v>59.884</v>
      </c>
      <c r="O5" s="103"/>
    </row>
    <row r="6" spans="1:15" s="25" customFormat="1" ht="11.25">
      <c r="A6" s="7" t="s">
        <v>3</v>
      </c>
      <c r="B6" s="9">
        <v>593.2</v>
      </c>
      <c r="C6" s="9">
        <v>699.9</v>
      </c>
      <c r="D6" s="9">
        <v>719.1</v>
      </c>
      <c r="E6" s="9">
        <v>729.5</v>
      </c>
      <c r="F6" s="154">
        <v>812</v>
      </c>
      <c r="G6" s="154">
        <v>820.3</v>
      </c>
      <c r="H6" s="154">
        <v>821.1</v>
      </c>
      <c r="I6" s="154">
        <v>822.1</v>
      </c>
      <c r="J6" s="154">
        <v>833.2</v>
      </c>
      <c r="K6" s="154">
        <v>853.7</v>
      </c>
      <c r="L6" s="154">
        <v>836.4</v>
      </c>
      <c r="M6" s="154">
        <v>856.4</v>
      </c>
      <c r="N6" s="155">
        <v>866.5</v>
      </c>
      <c r="O6" s="156">
        <v>854.1</v>
      </c>
    </row>
    <row r="7" spans="1:17" s="25" customFormat="1" ht="11.25">
      <c r="A7" s="7" t="s">
        <v>4</v>
      </c>
      <c r="B7" s="98">
        <v>48.783</v>
      </c>
      <c r="C7" s="99">
        <v>49.588</v>
      </c>
      <c r="D7" s="99">
        <v>50.608</v>
      </c>
      <c r="E7" s="99">
        <v>53.48</v>
      </c>
      <c r="F7" s="98">
        <v>55.976</v>
      </c>
      <c r="G7" s="98">
        <v>58.791</v>
      </c>
      <c r="H7" s="98">
        <v>61.655</v>
      </c>
      <c r="I7" s="98">
        <v>64.379</v>
      </c>
      <c r="J7" s="98">
        <v>68</v>
      </c>
      <c r="K7" s="98">
        <v>73</v>
      </c>
      <c r="L7" s="99">
        <v>77.06</v>
      </c>
      <c r="M7" s="99">
        <v>81.6</v>
      </c>
      <c r="N7" s="107">
        <v>86.58</v>
      </c>
      <c r="O7" s="13"/>
      <c r="Q7" s="9"/>
    </row>
    <row r="8" spans="1:17" s="25" customFormat="1" ht="11.25">
      <c r="A8" s="7" t="s">
        <v>5</v>
      </c>
      <c r="B8" s="9">
        <v>174.4</v>
      </c>
      <c r="C8" s="9">
        <v>207.542</v>
      </c>
      <c r="D8" s="110">
        <v>218.27</v>
      </c>
      <c r="E8" s="110">
        <v>229</v>
      </c>
      <c r="F8" s="110">
        <v>239.7</v>
      </c>
      <c r="G8" s="9">
        <v>250.374</v>
      </c>
      <c r="H8" s="110">
        <v>259</v>
      </c>
      <c r="I8" s="110">
        <v>267.6</v>
      </c>
      <c r="J8" s="9">
        <v>276.173</v>
      </c>
      <c r="K8" s="9">
        <v>293.54</v>
      </c>
      <c r="L8" s="9">
        <v>300.904</v>
      </c>
      <c r="M8" s="9">
        <v>306.151</v>
      </c>
      <c r="N8" s="157">
        <v>335.872</v>
      </c>
      <c r="O8" s="158"/>
      <c r="Q8" s="9"/>
    </row>
    <row r="9" spans="1:17" s="25" customFormat="1" ht="11.25">
      <c r="A9" s="7" t="s">
        <v>6</v>
      </c>
      <c r="B9" s="9">
        <v>585.6</v>
      </c>
      <c r="C9" s="9">
        <v>599.1</v>
      </c>
      <c r="D9" s="9">
        <v>617</v>
      </c>
      <c r="E9" s="9">
        <v>629.8</v>
      </c>
      <c r="F9" s="9">
        <v>651.2</v>
      </c>
      <c r="G9" s="9">
        <v>640.1</v>
      </c>
      <c r="H9" s="9">
        <v>649.1</v>
      </c>
      <c r="I9" s="9">
        <v>659.5</v>
      </c>
      <c r="J9" s="9">
        <v>678.6</v>
      </c>
      <c r="K9" s="9">
        <v>699.6</v>
      </c>
      <c r="L9" s="9">
        <v>699.6</v>
      </c>
      <c r="M9" s="9">
        <v>727.6</v>
      </c>
      <c r="N9" s="109">
        <v>733.5</v>
      </c>
      <c r="O9" s="158"/>
      <c r="Q9" s="9"/>
    </row>
    <row r="10" spans="1:15" s="25" customFormat="1" ht="11.25">
      <c r="A10" s="7" t="s">
        <v>7</v>
      </c>
      <c r="B10" s="110">
        <v>18.1</v>
      </c>
      <c r="C10" s="110">
        <v>19.2</v>
      </c>
      <c r="D10" s="110">
        <v>19.8</v>
      </c>
      <c r="E10" s="110">
        <v>20.6</v>
      </c>
      <c r="F10" s="110">
        <v>21.8</v>
      </c>
      <c r="G10" s="110">
        <v>23.2</v>
      </c>
      <c r="H10" s="110">
        <v>25.1</v>
      </c>
      <c r="I10" s="110">
        <v>27.1</v>
      </c>
      <c r="J10" s="110">
        <v>28.5</v>
      </c>
      <c r="K10" s="110">
        <v>31</v>
      </c>
      <c r="L10" s="110">
        <v>33.33</v>
      </c>
      <c r="M10" s="110">
        <v>34.93</v>
      </c>
      <c r="N10" s="107">
        <v>37.22</v>
      </c>
      <c r="O10" s="103"/>
    </row>
    <row r="11" spans="1:15" s="25" customFormat="1" ht="11.25">
      <c r="A11" s="7" t="s">
        <v>8</v>
      </c>
      <c r="B11" s="9">
        <v>522.593</v>
      </c>
      <c r="C11" s="110">
        <v>538.27</v>
      </c>
      <c r="D11" s="110">
        <v>602.21</v>
      </c>
      <c r="E11" s="110">
        <v>603.09</v>
      </c>
      <c r="F11" s="9">
        <v>600.3</v>
      </c>
      <c r="G11" s="9">
        <v>614.713</v>
      </c>
      <c r="H11" s="9">
        <v>627.383</v>
      </c>
      <c r="I11" s="9">
        <v>638.837</v>
      </c>
      <c r="J11" s="9">
        <v>662.545</v>
      </c>
      <c r="K11" s="9">
        <v>663.319</v>
      </c>
      <c r="L11" s="159">
        <v>726.53</v>
      </c>
      <c r="M11" s="159">
        <v>717.68</v>
      </c>
      <c r="N11" s="159">
        <v>711.73</v>
      </c>
      <c r="O11" s="103"/>
    </row>
    <row r="12" spans="1:15" s="25" customFormat="1" ht="11.25">
      <c r="A12" s="7" t="s">
        <v>9</v>
      </c>
      <c r="B12" s="110">
        <v>4</v>
      </c>
      <c r="C12" s="110">
        <v>4.15</v>
      </c>
      <c r="D12" s="110">
        <v>4.3</v>
      </c>
      <c r="E12" s="110">
        <v>4.5</v>
      </c>
      <c r="F12" s="110">
        <v>4.6</v>
      </c>
      <c r="G12" s="110">
        <v>4.7</v>
      </c>
      <c r="H12" s="110">
        <v>4.8</v>
      </c>
      <c r="I12" s="110">
        <v>4.9</v>
      </c>
      <c r="J12" s="110">
        <v>5</v>
      </c>
      <c r="K12" s="110">
        <v>5</v>
      </c>
      <c r="L12" s="110">
        <v>5.08</v>
      </c>
      <c r="M12" s="110">
        <v>5.18</v>
      </c>
      <c r="N12" s="107">
        <v>5.25</v>
      </c>
      <c r="O12" s="103"/>
    </row>
    <row r="13" spans="1:15" s="25" customFormat="1" ht="11.25">
      <c r="A13" s="7" t="s">
        <v>10</v>
      </c>
      <c r="B13" s="98">
        <v>137.3</v>
      </c>
      <c r="C13" s="98">
        <v>124.5</v>
      </c>
      <c r="D13" s="98">
        <v>129.1</v>
      </c>
      <c r="E13" s="98">
        <v>126.1</v>
      </c>
      <c r="F13" s="98">
        <v>128.8</v>
      </c>
      <c r="G13" s="98">
        <v>131.4</v>
      </c>
      <c r="H13" s="98">
        <v>132.7</v>
      </c>
      <c r="I13" s="98">
        <v>136.5</v>
      </c>
      <c r="J13" s="98">
        <v>137.1</v>
      </c>
      <c r="K13" s="98">
        <v>141.3</v>
      </c>
      <c r="L13" s="98">
        <v>141.1</v>
      </c>
      <c r="M13" s="98">
        <v>141.6</v>
      </c>
      <c r="N13" s="62">
        <v>144.2</v>
      </c>
      <c r="O13" s="103"/>
    </row>
    <row r="14" spans="1:15" s="25" customFormat="1" ht="11.25">
      <c r="A14" s="7" t="s">
        <v>11</v>
      </c>
      <c r="B14" s="9">
        <v>62.4</v>
      </c>
      <c r="C14" s="110">
        <v>70.4</v>
      </c>
      <c r="D14" s="110">
        <v>69.3</v>
      </c>
      <c r="E14" s="110">
        <v>67.9</v>
      </c>
      <c r="F14" s="9">
        <v>68.2</v>
      </c>
      <c r="G14" s="9">
        <v>68.1</v>
      </c>
      <c r="H14" s="9">
        <v>65.7</v>
      </c>
      <c r="I14" s="9">
        <v>67</v>
      </c>
      <c r="J14" s="9">
        <v>68.5</v>
      </c>
      <c r="K14" s="110">
        <v>69</v>
      </c>
      <c r="L14" s="110">
        <v>69.23</v>
      </c>
      <c r="M14" s="110">
        <v>69.5</v>
      </c>
      <c r="N14" s="107">
        <v>69.75</v>
      </c>
      <c r="O14" s="103"/>
    </row>
    <row r="15" spans="1:15" s="25" customFormat="1" ht="11.25">
      <c r="A15" s="7" t="s">
        <v>12</v>
      </c>
      <c r="B15" s="9">
        <v>40.5</v>
      </c>
      <c r="C15" s="110">
        <v>43.2</v>
      </c>
      <c r="D15" s="110">
        <v>48.4</v>
      </c>
      <c r="E15" s="110">
        <v>53</v>
      </c>
      <c r="F15" s="9">
        <v>57.6</v>
      </c>
      <c r="G15" s="9">
        <v>61.4</v>
      </c>
      <c r="H15" s="9">
        <v>66</v>
      </c>
      <c r="I15" s="9">
        <v>70.8</v>
      </c>
      <c r="J15" s="9">
        <v>75.6</v>
      </c>
      <c r="K15" s="9">
        <v>81.6</v>
      </c>
      <c r="L15" s="110">
        <v>86.5</v>
      </c>
      <c r="M15" s="110">
        <v>89.35</v>
      </c>
      <c r="N15" s="107">
        <v>94.7</v>
      </c>
      <c r="O15" s="160"/>
    </row>
    <row r="16" spans="1:15" s="25" customFormat="1" ht="11.25">
      <c r="A16" s="7" t="s">
        <v>13</v>
      </c>
      <c r="B16" s="9">
        <v>51.2</v>
      </c>
      <c r="C16" s="9">
        <v>50.6</v>
      </c>
      <c r="D16" s="9">
        <v>50.5</v>
      </c>
      <c r="E16" s="9">
        <v>49.7</v>
      </c>
      <c r="F16" s="9">
        <v>49.6</v>
      </c>
      <c r="G16" s="9">
        <v>50</v>
      </c>
      <c r="H16" s="9">
        <v>50.4</v>
      </c>
      <c r="I16" s="9">
        <v>51.9</v>
      </c>
      <c r="J16" s="9">
        <v>53.3</v>
      </c>
      <c r="K16" s="9">
        <v>54.9</v>
      </c>
      <c r="L16" s="9">
        <v>55.7</v>
      </c>
      <c r="M16" s="9">
        <v>57</v>
      </c>
      <c r="N16" s="13">
        <v>58.3</v>
      </c>
      <c r="O16" s="161"/>
    </row>
    <row r="17" spans="1:15" s="25" customFormat="1" ht="11.25">
      <c r="A17" s="7" t="s">
        <v>14</v>
      </c>
      <c r="B17" s="98">
        <v>86.4</v>
      </c>
      <c r="C17" s="9">
        <v>86.6</v>
      </c>
      <c r="D17" s="9">
        <v>87.2</v>
      </c>
      <c r="E17" s="9">
        <v>85.6</v>
      </c>
      <c r="F17" s="9">
        <v>85.2</v>
      </c>
      <c r="G17" s="9">
        <v>86.8</v>
      </c>
      <c r="H17" s="9">
        <v>87.1</v>
      </c>
      <c r="I17" s="9">
        <v>87.2</v>
      </c>
      <c r="J17" s="9">
        <v>87.8</v>
      </c>
      <c r="K17" s="9">
        <v>90.2</v>
      </c>
      <c r="L17" s="9">
        <v>91.1</v>
      </c>
      <c r="M17" s="9">
        <v>91.6</v>
      </c>
      <c r="N17" s="13">
        <v>93.8</v>
      </c>
      <c r="O17" s="103"/>
    </row>
    <row r="18" spans="1:15" s="25" customFormat="1" ht="11.25">
      <c r="A18" s="7" t="s">
        <v>15</v>
      </c>
      <c r="B18" s="114" t="s">
        <v>40</v>
      </c>
      <c r="C18" s="162">
        <v>582</v>
      </c>
      <c r="D18" s="162">
        <v>583</v>
      </c>
      <c r="E18" s="162">
        <v>584</v>
      </c>
      <c r="F18" s="162">
        <v>590</v>
      </c>
      <c r="G18" s="162">
        <v>592</v>
      </c>
      <c r="H18" s="162">
        <v>602</v>
      </c>
      <c r="I18" s="162">
        <v>605</v>
      </c>
      <c r="J18" s="162">
        <v>611</v>
      </c>
      <c r="K18" s="162">
        <v>611</v>
      </c>
      <c r="L18" s="162">
        <v>614</v>
      </c>
      <c r="M18" s="162">
        <v>622</v>
      </c>
      <c r="N18" s="163">
        <v>634</v>
      </c>
      <c r="O18" s="164">
        <v>0.8497927730181573</v>
      </c>
    </row>
    <row r="19" spans="1:15" s="27" customFormat="1" ht="16.5" customHeight="1">
      <c r="A19" s="10" t="s">
        <v>16</v>
      </c>
      <c r="B19" s="165" t="s">
        <v>40</v>
      </c>
      <c r="C19" s="165">
        <v>3219.1809999999996</v>
      </c>
      <c r="D19" s="165">
        <v>3344.626</v>
      </c>
      <c r="E19" s="166">
        <v>3382.7879999999996</v>
      </c>
      <c r="F19" s="166">
        <v>3514.5639999999994</v>
      </c>
      <c r="G19" s="166">
        <v>3552.943</v>
      </c>
      <c r="H19" s="166">
        <v>3605.03</v>
      </c>
      <c r="I19" s="166">
        <v>3658.598</v>
      </c>
      <c r="J19" s="166">
        <v>3745.7340000000004</v>
      </c>
      <c r="K19" s="166">
        <v>3831.448</v>
      </c>
      <c r="L19" s="166">
        <v>3901.787999999999</v>
      </c>
      <c r="M19" s="166">
        <v>3967.18</v>
      </c>
      <c r="N19" s="166">
        <v>4040.706</v>
      </c>
      <c r="O19" s="165" t="s">
        <v>40</v>
      </c>
    </row>
    <row r="20" spans="1:15" s="27" customFormat="1" ht="16.5" customHeight="1">
      <c r="A20" s="10" t="s">
        <v>17</v>
      </c>
      <c r="B20" s="165">
        <v>2278.523</v>
      </c>
      <c r="C20" s="165">
        <v>2449.8219999999997</v>
      </c>
      <c r="D20" s="165">
        <v>2571.82</v>
      </c>
      <c r="E20" s="165">
        <v>2607.84</v>
      </c>
      <c r="F20" s="165">
        <v>2730.92</v>
      </c>
      <c r="G20" s="165">
        <v>2761.757</v>
      </c>
      <c r="H20" s="165">
        <v>2799.363</v>
      </c>
      <c r="I20" s="165">
        <v>2845.5170000000003</v>
      </c>
      <c r="J20" s="165">
        <v>2921.348</v>
      </c>
      <c r="K20" s="165">
        <v>2997.929</v>
      </c>
      <c r="L20" s="165">
        <v>3060.504</v>
      </c>
      <c r="M20" s="165">
        <v>3194.9909999999995</v>
      </c>
      <c r="N20" s="165">
        <v>3253.022</v>
      </c>
      <c r="O20" s="165" t="s">
        <v>40</v>
      </c>
    </row>
    <row r="21" spans="1:15" s="27" customFormat="1" ht="16.5" customHeight="1">
      <c r="A21" s="10" t="s">
        <v>18</v>
      </c>
      <c r="B21" s="165">
        <v>2327.306</v>
      </c>
      <c r="C21" s="165">
        <v>2499.41</v>
      </c>
      <c r="D21" s="165">
        <v>2622.4280000000003</v>
      </c>
      <c r="E21" s="165">
        <v>2661.32</v>
      </c>
      <c r="F21" s="165">
        <v>2786.8959999999997</v>
      </c>
      <c r="G21" s="165">
        <v>2820.548</v>
      </c>
      <c r="H21" s="165">
        <v>2861.0179999999996</v>
      </c>
      <c r="I21" s="165">
        <v>2909.896</v>
      </c>
      <c r="J21" s="165">
        <v>2989.348</v>
      </c>
      <c r="K21" s="165">
        <v>3070.929</v>
      </c>
      <c r="L21" s="165">
        <v>3137.5639999999994</v>
      </c>
      <c r="M21" s="165">
        <v>3194.9909999999995</v>
      </c>
      <c r="N21" s="165">
        <v>3253.022</v>
      </c>
      <c r="O21" s="165" t="s">
        <v>40</v>
      </c>
    </row>
    <row r="22" spans="1:15" s="27" customFormat="1" ht="16.5" customHeight="1">
      <c r="A22" s="10" t="s">
        <v>19</v>
      </c>
      <c r="B22" s="165">
        <v>2278.523</v>
      </c>
      <c r="C22" s="165">
        <v>2449.8219999999997</v>
      </c>
      <c r="D22" s="165">
        <v>2571.82</v>
      </c>
      <c r="E22" s="165">
        <v>2607.84</v>
      </c>
      <c r="F22" s="165">
        <v>2730.92</v>
      </c>
      <c r="G22" s="165">
        <v>2761.757</v>
      </c>
      <c r="H22" s="165">
        <v>2799.363</v>
      </c>
      <c r="I22" s="165">
        <v>2845.5170000000003</v>
      </c>
      <c r="J22" s="165">
        <v>2921.348</v>
      </c>
      <c r="K22" s="165">
        <v>2997.929</v>
      </c>
      <c r="L22" s="165">
        <v>3060.504</v>
      </c>
      <c r="M22" s="165">
        <v>3113.3909999999996</v>
      </c>
      <c r="N22" s="165">
        <v>3166.4419999999996</v>
      </c>
      <c r="O22" s="165" t="s">
        <v>40</v>
      </c>
    </row>
    <row r="23" spans="1:14" s="25" customFormat="1" ht="11.25">
      <c r="A23" s="7" t="s">
        <v>20</v>
      </c>
      <c r="B23" s="119" t="s">
        <v>40</v>
      </c>
      <c r="C23" s="119" t="s">
        <v>40</v>
      </c>
      <c r="D23" s="119" t="s">
        <v>40</v>
      </c>
      <c r="E23" s="119" t="s">
        <v>40</v>
      </c>
      <c r="F23" s="119" t="s">
        <v>40</v>
      </c>
      <c r="G23" s="119" t="s">
        <v>40</v>
      </c>
      <c r="H23" s="119" t="s">
        <v>40</v>
      </c>
      <c r="I23" s="119" t="s">
        <v>40</v>
      </c>
      <c r="J23" s="119" t="s">
        <v>40</v>
      </c>
      <c r="K23" s="119" t="s">
        <v>40</v>
      </c>
      <c r="L23" s="119" t="s">
        <v>40</v>
      </c>
      <c r="M23" s="119" t="s">
        <v>40</v>
      </c>
      <c r="N23" s="119" t="s">
        <v>40</v>
      </c>
    </row>
    <row r="24" spans="1:14" s="25" customFormat="1" ht="11.25">
      <c r="A24" s="7" t="s">
        <v>21</v>
      </c>
      <c r="B24" s="119" t="s">
        <v>40</v>
      </c>
      <c r="C24" s="119" t="s">
        <v>40</v>
      </c>
      <c r="D24" s="119" t="s">
        <v>40</v>
      </c>
      <c r="E24" s="143">
        <v>49</v>
      </c>
      <c r="F24" s="143">
        <v>51.7</v>
      </c>
      <c r="G24" s="143">
        <v>54.5</v>
      </c>
      <c r="H24" s="143">
        <v>57.9</v>
      </c>
      <c r="I24" s="143">
        <v>59</v>
      </c>
      <c r="J24" s="143">
        <v>59.726</v>
      </c>
      <c r="K24" s="143">
        <v>62.352</v>
      </c>
      <c r="L24" s="143">
        <v>63.918</v>
      </c>
      <c r="M24" s="143">
        <v>63.414</v>
      </c>
      <c r="N24" s="143">
        <v>65.218</v>
      </c>
    </row>
    <row r="25" spans="1:14" s="25" customFormat="1" ht="11.25">
      <c r="A25" s="7" t="s">
        <v>22</v>
      </c>
      <c r="B25" s="98" t="s">
        <v>40</v>
      </c>
      <c r="C25" s="98" t="s">
        <v>40</v>
      </c>
      <c r="D25" s="98" t="s">
        <v>40</v>
      </c>
      <c r="E25" s="98" t="s">
        <v>40</v>
      </c>
      <c r="F25" s="98" t="s">
        <v>40</v>
      </c>
      <c r="G25" s="98">
        <v>3.5</v>
      </c>
      <c r="H25" s="98" t="s">
        <v>40</v>
      </c>
      <c r="I25" s="98" t="s">
        <v>40</v>
      </c>
      <c r="J25" s="98" t="s">
        <v>40</v>
      </c>
      <c r="K25" s="98" t="s">
        <v>40</v>
      </c>
      <c r="L25" s="98" t="s">
        <v>40</v>
      </c>
      <c r="M25" s="98" t="s">
        <v>40</v>
      </c>
      <c r="N25" s="98" t="s">
        <v>40</v>
      </c>
    </row>
    <row r="26" spans="1:15" s="25" customFormat="1" ht="11.25">
      <c r="A26" s="7" t="s">
        <v>23</v>
      </c>
      <c r="B26" s="13">
        <v>47</v>
      </c>
      <c r="C26" s="13">
        <v>47.375</v>
      </c>
      <c r="D26" s="13">
        <v>47.5</v>
      </c>
      <c r="E26" s="13">
        <v>44.4</v>
      </c>
      <c r="F26" s="13">
        <v>45.4</v>
      </c>
      <c r="G26" s="13">
        <v>45.8</v>
      </c>
      <c r="H26" s="13">
        <v>46</v>
      </c>
      <c r="I26" s="13">
        <v>46.5</v>
      </c>
      <c r="J26" s="13">
        <v>46.55</v>
      </c>
      <c r="K26" s="13">
        <v>46.58</v>
      </c>
      <c r="L26" s="13">
        <v>46.59</v>
      </c>
      <c r="M26" s="62">
        <v>46.587</v>
      </c>
      <c r="N26" s="62">
        <v>47.098</v>
      </c>
      <c r="O26" s="167"/>
    </row>
    <row r="27" spans="1:14" s="25" customFormat="1" ht="11.25">
      <c r="A27" s="7" t="s">
        <v>24</v>
      </c>
      <c r="B27" s="98" t="s">
        <v>40</v>
      </c>
      <c r="C27" s="98" t="s">
        <v>40</v>
      </c>
      <c r="D27" s="98" t="s">
        <v>40</v>
      </c>
      <c r="E27" s="98" t="s">
        <v>40</v>
      </c>
      <c r="F27" s="98" t="s">
        <v>40</v>
      </c>
      <c r="G27" s="98" t="s">
        <v>40</v>
      </c>
      <c r="H27" s="98" t="s">
        <v>40</v>
      </c>
      <c r="I27" s="98" t="s">
        <v>40</v>
      </c>
      <c r="J27" s="98" t="s">
        <v>40</v>
      </c>
      <c r="K27" s="98" t="s">
        <v>40</v>
      </c>
      <c r="L27" s="98" t="s">
        <v>40</v>
      </c>
      <c r="M27" s="98" t="s">
        <v>40</v>
      </c>
      <c r="N27" s="168">
        <v>6.15</v>
      </c>
    </row>
    <row r="28" spans="1:14" s="25" customFormat="1" ht="11.25">
      <c r="A28" s="7" t="s">
        <v>25</v>
      </c>
      <c r="B28" s="127" t="s">
        <v>40</v>
      </c>
      <c r="C28" s="127" t="s">
        <v>40</v>
      </c>
      <c r="D28" s="127" t="s">
        <v>40</v>
      </c>
      <c r="E28" s="127" t="s">
        <v>40</v>
      </c>
      <c r="F28" s="127" t="s">
        <v>40</v>
      </c>
      <c r="G28" s="169">
        <v>9.755</v>
      </c>
      <c r="H28" s="169" t="s">
        <v>40</v>
      </c>
      <c r="I28" s="169" t="s">
        <v>40</v>
      </c>
      <c r="J28" s="169" t="s">
        <v>40</v>
      </c>
      <c r="K28" s="169" t="s">
        <v>40</v>
      </c>
      <c r="L28" s="169" t="s">
        <v>40</v>
      </c>
      <c r="M28" s="169" t="s">
        <v>40</v>
      </c>
      <c r="N28" s="169">
        <v>16.034</v>
      </c>
    </row>
    <row r="29" spans="1:14" s="25" customFormat="1" ht="11.25">
      <c r="A29" s="7" t="s">
        <v>26</v>
      </c>
      <c r="B29" s="119" t="s">
        <v>40</v>
      </c>
      <c r="C29" s="119" t="s">
        <v>40</v>
      </c>
      <c r="D29" s="119" t="s">
        <v>40</v>
      </c>
      <c r="E29" s="119" t="s">
        <v>40</v>
      </c>
      <c r="F29" s="119" t="s">
        <v>40</v>
      </c>
      <c r="G29" s="119" t="s">
        <v>40</v>
      </c>
      <c r="H29" s="119" t="s">
        <v>40</v>
      </c>
      <c r="I29" s="119" t="s">
        <v>40</v>
      </c>
      <c r="J29" s="119" t="s">
        <v>40</v>
      </c>
      <c r="K29" s="119" t="s">
        <v>40</v>
      </c>
      <c r="L29" s="119" t="s">
        <v>40</v>
      </c>
      <c r="M29" s="119" t="s">
        <v>40</v>
      </c>
      <c r="N29" s="119" t="s">
        <v>40</v>
      </c>
    </row>
    <row r="30" spans="1:15" s="25" customFormat="1" ht="11.25">
      <c r="A30" s="7" t="s">
        <v>27</v>
      </c>
      <c r="B30" s="98">
        <v>68.1</v>
      </c>
      <c r="C30" s="98" t="s">
        <v>40</v>
      </c>
      <c r="D30" s="98" t="s">
        <v>40</v>
      </c>
      <c r="E30" s="98" t="s">
        <v>40</v>
      </c>
      <c r="F30" s="98" t="s">
        <v>40</v>
      </c>
      <c r="G30" s="98">
        <v>110.7</v>
      </c>
      <c r="H30" s="98">
        <v>121.6</v>
      </c>
      <c r="I30" s="98">
        <v>132</v>
      </c>
      <c r="J30" s="98">
        <v>141.1</v>
      </c>
      <c r="K30" s="98">
        <v>143</v>
      </c>
      <c r="L30" s="98">
        <v>149.7</v>
      </c>
      <c r="M30" s="98">
        <v>157.7</v>
      </c>
      <c r="N30" s="98">
        <v>167.4</v>
      </c>
      <c r="O30" s="170"/>
    </row>
    <row r="31" spans="1:15" s="25" customFormat="1" ht="11.25">
      <c r="A31" s="7" t="s">
        <v>28</v>
      </c>
      <c r="B31" s="76">
        <v>6.897</v>
      </c>
      <c r="C31" s="76">
        <v>6.714</v>
      </c>
      <c r="D31" s="76">
        <v>6.323</v>
      </c>
      <c r="E31" s="76">
        <v>8.421</v>
      </c>
      <c r="F31" s="76">
        <v>9.661</v>
      </c>
      <c r="G31" s="76">
        <v>10.378</v>
      </c>
      <c r="H31" s="76">
        <v>11.661</v>
      </c>
      <c r="I31" s="76">
        <v>11.251</v>
      </c>
      <c r="J31" s="76">
        <v>10.071</v>
      </c>
      <c r="K31" s="76">
        <v>9.769</v>
      </c>
      <c r="L31" s="76">
        <v>10.034</v>
      </c>
      <c r="M31" s="76">
        <v>10.083</v>
      </c>
      <c r="N31" s="129">
        <v>9.68</v>
      </c>
      <c r="O31" s="171"/>
    </row>
    <row r="32" spans="1:14" s="25" customFormat="1" ht="11.25">
      <c r="A32" s="7" t="s">
        <v>29</v>
      </c>
      <c r="B32" s="129" t="s">
        <v>40</v>
      </c>
      <c r="C32" s="129" t="s">
        <v>40</v>
      </c>
      <c r="D32" s="129" t="s">
        <v>40</v>
      </c>
      <c r="E32" s="129">
        <v>17.554</v>
      </c>
      <c r="F32" s="129">
        <v>17.293</v>
      </c>
      <c r="G32" s="129">
        <v>17.977</v>
      </c>
      <c r="H32" s="129">
        <v>17.993</v>
      </c>
      <c r="I32" s="129">
        <v>18.568</v>
      </c>
      <c r="J32" s="129">
        <v>19.302</v>
      </c>
      <c r="K32" s="129">
        <v>21.541</v>
      </c>
      <c r="L32" s="129">
        <v>23.929</v>
      </c>
      <c r="M32" s="129">
        <v>24.056</v>
      </c>
      <c r="N32" s="129">
        <v>24.978</v>
      </c>
    </row>
    <row r="33" spans="1:15" ht="11.25">
      <c r="A33" s="10" t="s">
        <v>30</v>
      </c>
      <c r="B33" s="73" t="s">
        <v>40</v>
      </c>
      <c r="C33" s="73" t="s">
        <v>40</v>
      </c>
      <c r="D33" s="73" t="s">
        <v>40</v>
      </c>
      <c r="E33" s="73" t="s">
        <v>40</v>
      </c>
      <c r="F33" s="73" t="s">
        <v>40</v>
      </c>
      <c r="G33" s="73" t="s">
        <v>40</v>
      </c>
      <c r="H33" s="73" t="s">
        <v>40</v>
      </c>
      <c r="I33" s="73" t="s">
        <v>40</v>
      </c>
      <c r="J33" s="73" t="s">
        <v>40</v>
      </c>
      <c r="K33" s="73" t="s">
        <v>40</v>
      </c>
      <c r="L33" s="73" t="s">
        <v>40</v>
      </c>
      <c r="M33" s="73" t="s">
        <v>40</v>
      </c>
      <c r="N33" s="73" t="s">
        <v>40</v>
      </c>
      <c r="O33" s="73" t="s">
        <v>40</v>
      </c>
    </row>
    <row r="34" spans="1:15" ht="11.25">
      <c r="A34" s="10" t="s">
        <v>31</v>
      </c>
      <c r="B34" s="73" t="s">
        <v>40</v>
      </c>
      <c r="C34" s="73" t="s">
        <v>40</v>
      </c>
      <c r="D34" s="73" t="s">
        <v>40</v>
      </c>
      <c r="E34" s="73" t="s">
        <v>40</v>
      </c>
      <c r="F34" s="73" t="s">
        <v>40</v>
      </c>
      <c r="G34" s="73" t="s">
        <v>40</v>
      </c>
      <c r="H34" s="73" t="s">
        <v>40</v>
      </c>
      <c r="I34" s="73" t="s">
        <v>40</v>
      </c>
      <c r="J34" s="73" t="s">
        <v>40</v>
      </c>
      <c r="K34" s="73" t="s">
        <v>40</v>
      </c>
      <c r="L34" s="73" t="s">
        <v>40</v>
      </c>
      <c r="M34" s="73" t="s">
        <v>40</v>
      </c>
      <c r="N34" s="73" t="s">
        <v>40</v>
      </c>
      <c r="O34" s="73" t="s">
        <v>40</v>
      </c>
    </row>
    <row r="35" spans="1:15" s="25" customFormat="1" ht="16.5" customHeight="1">
      <c r="A35" s="7" t="s">
        <v>32</v>
      </c>
      <c r="B35" s="98">
        <v>2.618</v>
      </c>
      <c r="C35" s="98" t="s">
        <v>40</v>
      </c>
      <c r="D35" s="98" t="s">
        <v>40</v>
      </c>
      <c r="E35" s="98" t="s">
        <v>40</v>
      </c>
      <c r="F35" s="98" t="s">
        <v>40</v>
      </c>
      <c r="G35" s="98">
        <v>3.026</v>
      </c>
      <c r="H35" s="168">
        <v>3.168</v>
      </c>
      <c r="I35" s="168">
        <v>3.36</v>
      </c>
      <c r="J35" s="168">
        <v>3.561</v>
      </c>
      <c r="K35" s="168">
        <v>3.712</v>
      </c>
      <c r="L35" s="98">
        <v>3.774</v>
      </c>
      <c r="M35" s="168">
        <v>3.803</v>
      </c>
      <c r="N35" s="168">
        <v>3.846</v>
      </c>
      <c r="O35" s="144"/>
    </row>
    <row r="36" spans="1:14" s="25" customFormat="1" ht="11.25">
      <c r="A36" s="7" t="s">
        <v>33</v>
      </c>
      <c r="B36" s="172">
        <v>42.466</v>
      </c>
      <c r="C36" s="172">
        <v>41.845</v>
      </c>
      <c r="D36" s="172">
        <v>41.691</v>
      </c>
      <c r="E36" s="172">
        <v>42.193</v>
      </c>
      <c r="F36" s="173">
        <v>43.605</v>
      </c>
      <c r="G36" s="172">
        <v>43.659</v>
      </c>
      <c r="H36" s="172">
        <v>45.217</v>
      </c>
      <c r="I36" s="172">
        <v>44.878</v>
      </c>
      <c r="J36" s="172">
        <v>45.78</v>
      </c>
      <c r="K36" s="172">
        <v>46.121</v>
      </c>
      <c r="L36" s="172">
        <v>46.832</v>
      </c>
      <c r="M36" s="173">
        <v>47.925</v>
      </c>
      <c r="N36" s="173">
        <v>49.247</v>
      </c>
    </row>
    <row r="37" spans="1:14" s="25" customFormat="1" ht="11.25">
      <c r="A37" s="7" t="s">
        <v>34</v>
      </c>
      <c r="B37" s="174">
        <v>4.549</v>
      </c>
      <c r="C37" s="174">
        <v>3.31</v>
      </c>
      <c r="D37" s="174">
        <v>3.007</v>
      </c>
      <c r="E37" s="174">
        <v>3.041</v>
      </c>
      <c r="F37" s="174">
        <v>2.867</v>
      </c>
      <c r="G37" s="98" t="s">
        <v>40</v>
      </c>
      <c r="H37" s="98" t="s">
        <v>40</v>
      </c>
      <c r="I37" s="98" t="s">
        <v>40</v>
      </c>
      <c r="J37" s="98" t="s">
        <v>40</v>
      </c>
      <c r="K37" s="98" t="s">
        <v>40</v>
      </c>
      <c r="L37" s="98" t="s">
        <v>40</v>
      </c>
      <c r="M37" s="98" t="s">
        <v>40</v>
      </c>
      <c r="N37" s="98" t="s">
        <v>40</v>
      </c>
    </row>
    <row r="38" spans="1:14" s="25" customFormat="1" ht="11.25">
      <c r="A38" s="7" t="s">
        <v>35</v>
      </c>
      <c r="B38" s="152"/>
      <c r="C38" s="121" t="s">
        <v>40</v>
      </c>
      <c r="D38" s="121" t="s">
        <v>40</v>
      </c>
      <c r="E38" s="121" t="s">
        <v>40</v>
      </c>
      <c r="F38" s="121" t="s">
        <v>40</v>
      </c>
      <c r="G38" s="121" t="s">
        <v>40</v>
      </c>
      <c r="H38" s="121" t="s">
        <v>40</v>
      </c>
      <c r="I38" s="121" t="s">
        <v>40</v>
      </c>
      <c r="J38" s="121" t="s">
        <v>40</v>
      </c>
      <c r="K38" s="121" t="s">
        <v>40</v>
      </c>
      <c r="L38" s="121" t="s">
        <v>40</v>
      </c>
      <c r="M38" s="98" t="s">
        <v>40</v>
      </c>
      <c r="N38" s="98" t="s">
        <v>40</v>
      </c>
    </row>
    <row r="39" spans="1:15" s="25" customFormat="1" ht="11.25">
      <c r="A39" s="7" t="s">
        <v>36</v>
      </c>
      <c r="B39" s="9">
        <v>34.325</v>
      </c>
      <c r="C39" s="9">
        <v>33.58</v>
      </c>
      <c r="D39" s="9">
        <v>36.889</v>
      </c>
      <c r="E39" s="9">
        <v>41.848</v>
      </c>
      <c r="F39" s="9">
        <v>45.736</v>
      </c>
      <c r="G39" s="9">
        <v>52.652</v>
      </c>
      <c r="H39" s="9">
        <v>57.486</v>
      </c>
      <c r="I39" s="98" t="s">
        <v>40</v>
      </c>
      <c r="J39" s="98" t="s">
        <v>40</v>
      </c>
      <c r="K39" s="98">
        <v>76.928</v>
      </c>
      <c r="L39" s="98" t="s">
        <v>40</v>
      </c>
      <c r="M39" s="98" t="s">
        <v>40</v>
      </c>
      <c r="N39" s="98" t="s">
        <v>40</v>
      </c>
      <c r="O39" s="175"/>
    </row>
    <row r="40" spans="1:15" s="25" customFormat="1" ht="11.25">
      <c r="A40" s="7" t="s">
        <v>37</v>
      </c>
      <c r="B40" s="98" t="s">
        <v>40</v>
      </c>
      <c r="C40" s="98" t="s">
        <v>40</v>
      </c>
      <c r="D40" s="98" t="s">
        <v>40</v>
      </c>
      <c r="E40" s="98" t="s">
        <v>40</v>
      </c>
      <c r="F40" s="98" t="s">
        <v>40</v>
      </c>
      <c r="G40" s="98" t="s">
        <v>40</v>
      </c>
      <c r="H40" s="98" t="s">
        <v>40</v>
      </c>
      <c r="I40" s="98" t="s">
        <v>40</v>
      </c>
      <c r="J40" s="98" t="s">
        <v>40</v>
      </c>
      <c r="K40" s="98" t="s">
        <v>40</v>
      </c>
      <c r="L40" s="98" t="s">
        <v>40</v>
      </c>
      <c r="M40" s="98" t="s">
        <v>40</v>
      </c>
      <c r="N40" s="98" t="s">
        <v>40</v>
      </c>
      <c r="O40" s="98" t="s">
        <v>40</v>
      </c>
    </row>
    <row r="41" spans="1:15" s="25" customFormat="1" ht="11.25">
      <c r="A41" s="7" t="s">
        <v>38</v>
      </c>
      <c r="B41" s="141">
        <v>5280.49014983424</v>
      </c>
      <c r="C41" s="141">
        <v>5338.54388719872</v>
      </c>
      <c r="D41" s="141">
        <v>5487.69114596736</v>
      </c>
      <c r="E41" s="141">
        <v>5578.214010082561</v>
      </c>
      <c r="F41" s="141">
        <v>5663.33760554496</v>
      </c>
      <c r="G41" s="141">
        <v>5701.9589003520005</v>
      </c>
      <c r="H41" s="141">
        <v>5850.556069248</v>
      </c>
      <c r="I41" s="141">
        <v>6021.74681856</v>
      </c>
      <c r="J41" s="141">
        <v>6186.937933440001</v>
      </c>
      <c r="K41" s="141">
        <v>6320.69051328</v>
      </c>
      <c r="L41" s="141">
        <v>6456.883</v>
      </c>
      <c r="M41" s="141">
        <v>6543.6667338239995</v>
      </c>
      <c r="N41" s="141" t="s">
        <v>40</v>
      </c>
      <c r="O41" s="141" t="s">
        <v>40</v>
      </c>
    </row>
    <row r="42" spans="1:15" s="25" customFormat="1" ht="11.25">
      <c r="A42" s="7" t="s">
        <v>39</v>
      </c>
      <c r="B42" s="176">
        <v>576</v>
      </c>
      <c r="C42" s="141" t="s">
        <v>40</v>
      </c>
      <c r="D42" s="141" t="s">
        <v>40</v>
      </c>
      <c r="E42" s="141" t="s">
        <v>40</v>
      </c>
      <c r="F42" s="141">
        <v>640.384</v>
      </c>
      <c r="G42" s="177">
        <v>651.442</v>
      </c>
      <c r="H42" s="141">
        <v>684.177</v>
      </c>
      <c r="I42" s="141">
        <v>704.127</v>
      </c>
      <c r="J42" s="141">
        <v>723.791</v>
      </c>
      <c r="K42" s="141">
        <v>733.437</v>
      </c>
      <c r="L42" s="141">
        <v>741.148</v>
      </c>
      <c r="M42" s="141">
        <v>752.529</v>
      </c>
      <c r="N42" s="141">
        <v>756.633</v>
      </c>
      <c r="O42" s="141" t="s">
        <v>40</v>
      </c>
    </row>
    <row r="43" spans="1:14" s="9" customFormat="1" ht="11.25">
      <c r="A43" s="13"/>
      <c r="B43" s="119"/>
      <c r="C43" s="98"/>
      <c r="D43" s="98"/>
      <c r="E43" s="98"/>
      <c r="F43" s="98"/>
      <c r="G43" s="178"/>
      <c r="H43" s="98"/>
      <c r="I43" s="98"/>
      <c r="J43" s="98"/>
      <c r="K43" s="98"/>
      <c r="L43" s="98"/>
      <c r="M43" s="98"/>
      <c r="N43" s="98"/>
    </row>
    <row r="44" spans="2:15" ht="11.25">
      <c r="B44" s="98"/>
      <c r="C44" s="98"/>
      <c r="D44" s="98"/>
      <c r="E44" s="98"/>
      <c r="F44" s="98"/>
      <c r="G44" s="98"/>
      <c r="H44" s="98"/>
      <c r="I44" s="98"/>
      <c r="J44" s="98"/>
      <c r="K44" s="98"/>
      <c r="L44" s="98"/>
      <c r="M44" s="98"/>
      <c r="N44" s="98"/>
      <c r="O44" s="3"/>
    </row>
    <row r="45" spans="1:13" ht="11.25">
      <c r="A45" s="179" t="s">
        <v>139</v>
      </c>
      <c r="C45" s="110"/>
      <c r="D45" s="25"/>
      <c r="E45" s="25"/>
      <c r="F45" s="25"/>
      <c r="G45" s="25"/>
      <c r="H45" s="25"/>
      <c r="I45" s="25"/>
      <c r="J45" s="25"/>
      <c r="K45" s="25"/>
      <c r="L45" s="25"/>
      <c r="M45" s="25"/>
    </row>
    <row r="46" spans="1:13" ht="11.25">
      <c r="A46" s="180"/>
      <c r="C46" s="25"/>
      <c r="D46" s="25"/>
      <c r="E46" s="25"/>
      <c r="F46" s="25"/>
      <c r="G46" s="25"/>
      <c r="H46" s="25"/>
      <c r="I46" s="25"/>
      <c r="J46" s="25"/>
      <c r="K46" s="25"/>
      <c r="L46" s="25"/>
      <c r="M46" s="25"/>
    </row>
    <row r="47" spans="1:13" ht="11.25">
      <c r="A47" s="180"/>
      <c r="B47" s="181"/>
      <c r="C47" s="25"/>
      <c r="D47" s="25"/>
      <c r="E47" s="25"/>
      <c r="F47" s="25"/>
      <c r="G47" s="25"/>
      <c r="H47" s="25"/>
      <c r="I47" s="25"/>
      <c r="J47" s="25"/>
      <c r="K47" s="25"/>
      <c r="L47" s="25"/>
      <c r="M47" s="25"/>
    </row>
    <row r="48" spans="1:13" ht="11.25">
      <c r="A48" s="110" t="s">
        <v>124</v>
      </c>
      <c r="B48" s="182"/>
      <c r="C48" s="25"/>
      <c r="D48" s="25"/>
      <c r="E48" s="25"/>
      <c r="F48" s="25"/>
      <c r="G48" s="25"/>
      <c r="H48" s="25"/>
      <c r="I48" s="25"/>
      <c r="J48" s="25"/>
      <c r="K48" s="25"/>
      <c r="L48" s="25"/>
      <c r="M48" s="25"/>
    </row>
    <row r="49" spans="1:13" ht="11.25">
      <c r="A49" s="143" t="s">
        <v>125</v>
      </c>
      <c r="B49" s="21"/>
      <c r="D49" s="25"/>
      <c r="E49" s="25"/>
      <c r="F49" s="25"/>
      <c r="G49" s="25"/>
      <c r="H49" s="25"/>
      <c r="I49" s="25"/>
      <c r="J49" s="25"/>
      <c r="K49" s="25"/>
      <c r="L49" s="25"/>
      <c r="M49" s="25"/>
    </row>
    <row r="50" spans="1:13" ht="11.25">
      <c r="A50" s="21" t="s">
        <v>140</v>
      </c>
      <c r="C50" s="9" t="s">
        <v>141</v>
      </c>
      <c r="D50" s="9"/>
      <c r="E50" s="9"/>
      <c r="F50" s="9"/>
      <c r="G50" s="9"/>
      <c r="H50" s="9"/>
      <c r="I50" s="9"/>
      <c r="J50" s="9"/>
      <c r="K50" s="9"/>
      <c r="L50" s="9"/>
      <c r="M50" s="9"/>
    </row>
    <row r="51" spans="1:13" ht="11.25">
      <c r="A51" s="21" t="s">
        <v>24</v>
      </c>
      <c r="B51" s="21"/>
      <c r="C51" s="9" t="s">
        <v>142</v>
      </c>
      <c r="D51" s="25"/>
      <c r="E51" s="25"/>
      <c r="F51" s="25"/>
      <c r="G51" s="25"/>
      <c r="H51" s="25"/>
      <c r="I51" s="25"/>
      <c r="J51" s="25"/>
      <c r="K51" s="25"/>
      <c r="L51" s="25"/>
      <c r="M51" s="25"/>
    </row>
    <row r="52" spans="1:13" ht="11.25">
      <c r="A52" s="21" t="s">
        <v>143</v>
      </c>
      <c r="B52" s="21"/>
      <c r="C52" s="9" t="s">
        <v>125</v>
      </c>
      <c r="D52" s="25"/>
      <c r="E52" s="25"/>
      <c r="F52" s="25"/>
      <c r="G52" s="25"/>
      <c r="H52" s="25"/>
      <c r="I52" s="25"/>
      <c r="J52" s="25"/>
      <c r="K52" s="25"/>
      <c r="L52" s="25"/>
      <c r="M52" s="25"/>
    </row>
    <row r="53" spans="1:13" ht="11.25">
      <c r="A53" s="21" t="s">
        <v>32</v>
      </c>
      <c r="B53" s="21"/>
      <c r="C53" s="144" t="s">
        <v>127</v>
      </c>
      <c r="D53" s="25"/>
      <c r="E53" s="25"/>
      <c r="F53" s="25"/>
      <c r="G53" s="25"/>
      <c r="H53" s="25"/>
      <c r="I53" s="25"/>
      <c r="J53" s="25"/>
      <c r="K53" s="25"/>
      <c r="L53" s="25"/>
      <c r="M53" s="25"/>
    </row>
    <row r="54" spans="1:13" ht="11.25">
      <c r="A54" s="21" t="s">
        <v>34</v>
      </c>
      <c r="B54" s="21"/>
      <c r="C54" s="9" t="s">
        <v>144</v>
      </c>
      <c r="D54" s="25"/>
      <c r="E54" s="25"/>
      <c r="F54" s="25"/>
      <c r="G54" s="25"/>
      <c r="H54" s="25"/>
      <c r="I54" s="25"/>
      <c r="J54" s="25"/>
      <c r="K54" s="25"/>
      <c r="L54" s="25"/>
      <c r="M54" s="25"/>
    </row>
    <row r="55" spans="1:13" ht="11.25">
      <c r="A55" s="3" t="s">
        <v>145</v>
      </c>
      <c r="B55" s="21"/>
      <c r="D55" s="25"/>
      <c r="E55" s="25"/>
      <c r="F55" s="25"/>
      <c r="G55" s="25"/>
      <c r="H55" s="25"/>
      <c r="I55" s="25"/>
      <c r="J55" s="25"/>
      <c r="K55" s="25"/>
      <c r="L55" s="25"/>
      <c r="M55" s="25"/>
    </row>
    <row r="56" spans="1:13" ht="11.25">
      <c r="A56" s="183" t="s">
        <v>146</v>
      </c>
      <c r="B56" s="21"/>
      <c r="D56" s="25"/>
      <c r="E56" s="25"/>
      <c r="F56" s="25"/>
      <c r="G56" s="25"/>
      <c r="H56" s="25"/>
      <c r="I56" s="25"/>
      <c r="J56" s="25"/>
      <c r="K56" s="25"/>
      <c r="L56" s="25"/>
      <c r="M56" s="25"/>
    </row>
    <row r="57" spans="1:13" ht="11.25">
      <c r="A57" s="3" t="s">
        <v>147</v>
      </c>
      <c r="B57" s="21"/>
      <c r="C57" s="3"/>
      <c r="D57" s="25"/>
      <c r="E57" s="25"/>
      <c r="F57" s="25"/>
      <c r="G57" s="25"/>
      <c r="H57" s="25"/>
      <c r="I57" s="25"/>
      <c r="J57" s="25"/>
      <c r="K57" s="25"/>
      <c r="L57" s="25"/>
      <c r="M57" s="25"/>
    </row>
    <row r="58" spans="1:13" ht="11.25">
      <c r="A58" s="145" t="s">
        <v>148</v>
      </c>
      <c r="C58" s="3"/>
      <c r="D58" s="25"/>
      <c r="E58" s="25"/>
      <c r="F58" s="25"/>
      <c r="G58" s="25"/>
      <c r="H58" s="25"/>
      <c r="I58" s="25"/>
      <c r="J58" s="25"/>
      <c r="K58" s="25"/>
      <c r="L58" s="25"/>
      <c r="M58" s="25"/>
    </row>
    <row r="59" spans="1:13" ht="11.25">
      <c r="A59" s="21" t="s">
        <v>149</v>
      </c>
      <c r="C59" s="3"/>
      <c r="D59" s="25"/>
      <c r="E59" s="25"/>
      <c r="F59" s="25"/>
      <c r="G59" s="25"/>
      <c r="H59" s="25"/>
      <c r="I59" s="25"/>
      <c r="J59" s="25"/>
      <c r="K59" s="25"/>
      <c r="L59" s="25"/>
      <c r="M59" s="25"/>
    </row>
    <row r="60" spans="2:13" ht="11.25">
      <c r="B60" s="9"/>
      <c r="C60" s="25"/>
      <c r="D60" s="25"/>
      <c r="E60" s="25"/>
      <c r="F60" s="25"/>
      <c r="G60" s="25"/>
      <c r="H60" s="25"/>
      <c r="I60" s="25"/>
      <c r="J60" s="25"/>
      <c r="K60" s="25"/>
      <c r="L60" s="25"/>
      <c r="M60" s="25"/>
    </row>
    <row r="61" spans="2:13" ht="11.25">
      <c r="B61" s="9"/>
      <c r="C61" s="25"/>
      <c r="D61" s="25"/>
      <c r="E61" s="25"/>
      <c r="F61" s="25"/>
      <c r="G61" s="25"/>
      <c r="H61" s="25"/>
      <c r="I61" s="25"/>
      <c r="J61" s="25"/>
      <c r="K61" s="25"/>
      <c r="L61" s="25"/>
      <c r="M61" s="25"/>
    </row>
    <row r="62" spans="1:15" ht="12.75">
      <c r="A62" t="s">
        <v>160</v>
      </c>
      <c r="B62" s="16"/>
      <c r="C62" s="16"/>
      <c r="D62" s="16"/>
      <c r="E62" s="16"/>
      <c r="F62" s="16"/>
      <c r="G62" s="16"/>
      <c r="H62" s="16"/>
      <c r="I62" s="16"/>
      <c r="J62" s="16"/>
      <c r="K62" s="16"/>
      <c r="L62" s="16"/>
      <c r="M62" s="16"/>
      <c r="N62" s="17"/>
      <c r="O62" s="17"/>
    </row>
    <row r="63" spans="1:15" ht="12.75">
      <c r="A63" s="44" t="s">
        <v>91</v>
      </c>
      <c r="B63" s="49" t="s">
        <v>40</v>
      </c>
      <c r="C63" s="49" t="s">
        <v>40</v>
      </c>
      <c r="D63" s="49" t="s">
        <v>40</v>
      </c>
      <c r="E63" s="49" t="s">
        <v>40</v>
      </c>
      <c r="F63" s="49" t="s">
        <v>40</v>
      </c>
      <c r="G63" s="50">
        <f aca="true" t="shared" si="0" ref="G63:N63">G19+G24+G26+G30+G31+G32</f>
        <v>3792.2980000000002</v>
      </c>
      <c r="H63" s="50">
        <f t="shared" si="0"/>
        <v>3860.184</v>
      </c>
      <c r="I63" s="50">
        <f t="shared" si="0"/>
        <v>3925.9170000000004</v>
      </c>
      <c r="J63" s="50">
        <f t="shared" si="0"/>
        <v>4022.4830000000006</v>
      </c>
      <c r="K63" s="50">
        <f t="shared" si="0"/>
        <v>4114.69</v>
      </c>
      <c r="L63" s="50">
        <f t="shared" si="0"/>
        <v>4195.958999999999</v>
      </c>
      <c r="M63" s="50">
        <f t="shared" si="0"/>
        <v>4269.0199999999995</v>
      </c>
      <c r="N63" s="50">
        <f t="shared" si="0"/>
        <v>4355.08</v>
      </c>
      <c r="O63" s="49" t="s">
        <v>40</v>
      </c>
    </row>
    <row r="64" spans="2:13" ht="11.25">
      <c r="B64" s="9"/>
      <c r="C64" s="25"/>
      <c r="D64" s="25"/>
      <c r="E64" s="25"/>
      <c r="F64" s="25"/>
      <c r="G64" s="25"/>
      <c r="H64" s="25"/>
      <c r="I64" s="25"/>
      <c r="J64" s="25"/>
      <c r="K64" s="25"/>
      <c r="L64" s="25"/>
      <c r="M64" s="25"/>
    </row>
    <row r="65" spans="2:13" ht="11.25">
      <c r="B65" s="9"/>
      <c r="C65" s="25"/>
      <c r="D65" s="25"/>
      <c r="E65" s="25"/>
      <c r="F65" s="25"/>
      <c r="G65" s="25"/>
      <c r="H65" s="25"/>
      <c r="I65" s="25"/>
      <c r="J65" s="25"/>
      <c r="K65" s="25"/>
      <c r="L65" s="25"/>
      <c r="M65" s="25"/>
    </row>
    <row r="66" spans="2:13" ht="11.25">
      <c r="B66" s="9"/>
      <c r="C66" s="25"/>
      <c r="D66" s="25"/>
      <c r="E66" s="25"/>
      <c r="F66" s="25"/>
      <c r="G66" s="25"/>
      <c r="H66" s="25"/>
      <c r="I66" s="25"/>
      <c r="J66" s="25"/>
      <c r="K66" s="25"/>
      <c r="L66" s="25"/>
      <c r="M66" s="25"/>
    </row>
    <row r="67" spans="2:13" ht="11.25">
      <c r="B67" s="9"/>
      <c r="C67" s="25"/>
      <c r="D67" s="25"/>
      <c r="E67" s="25"/>
      <c r="F67" s="25"/>
      <c r="G67" s="25"/>
      <c r="H67" s="25"/>
      <c r="I67" s="25"/>
      <c r="J67" s="25"/>
      <c r="K67" s="25"/>
      <c r="L67" s="25"/>
      <c r="M67" s="25"/>
    </row>
    <row r="68" spans="2:13" ht="11.25">
      <c r="B68" s="9"/>
      <c r="C68" s="25"/>
      <c r="D68" s="25"/>
      <c r="E68" s="25"/>
      <c r="F68" s="25"/>
      <c r="G68" s="25"/>
      <c r="H68" s="25"/>
      <c r="I68" s="25"/>
      <c r="J68" s="25"/>
      <c r="K68" s="25"/>
      <c r="L68" s="25"/>
      <c r="M68" s="25"/>
    </row>
    <row r="69" spans="2:13" ht="11.25">
      <c r="B69" s="9"/>
      <c r="C69" s="25"/>
      <c r="D69" s="25"/>
      <c r="E69" s="25"/>
      <c r="F69" s="25"/>
      <c r="G69" s="25"/>
      <c r="H69" s="25"/>
      <c r="I69" s="25"/>
      <c r="J69" s="25"/>
      <c r="K69" s="25"/>
      <c r="L69" s="25"/>
      <c r="M69" s="25"/>
    </row>
    <row r="70" spans="2:13" ht="11.25">
      <c r="B70" s="9"/>
      <c r="C70" s="25"/>
      <c r="D70" s="25"/>
      <c r="E70" s="25"/>
      <c r="F70" s="25"/>
      <c r="G70" s="25"/>
      <c r="H70" s="25"/>
      <c r="I70" s="25"/>
      <c r="J70" s="25"/>
      <c r="K70" s="25"/>
      <c r="L70" s="25"/>
      <c r="M70" s="25"/>
    </row>
    <row r="71" spans="2:13" ht="11.25">
      <c r="B71" s="9"/>
      <c r="C71" s="25"/>
      <c r="D71" s="25"/>
      <c r="E71" s="25"/>
      <c r="F71" s="25"/>
      <c r="G71" s="25"/>
      <c r="H71" s="25"/>
      <c r="I71" s="25"/>
      <c r="J71" s="25"/>
      <c r="K71" s="25"/>
      <c r="L71" s="25"/>
      <c r="M71" s="25"/>
    </row>
    <row r="72" spans="2:13" ht="11.25">
      <c r="B72" s="9"/>
      <c r="C72" s="25"/>
      <c r="D72" s="25"/>
      <c r="E72" s="25"/>
      <c r="F72" s="25"/>
      <c r="G72" s="25"/>
      <c r="H72" s="25"/>
      <c r="I72" s="25"/>
      <c r="J72" s="25"/>
      <c r="K72" s="25"/>
      <c r="L72" s="25"/>
      <c r="M72" s="25"/>
    </row>
    <row r="73" spans="2:13" ht="11.25">
      <c r="B73" s="9"/>
      <c r="C73" s="25"/>
      <c r="D73" s="25"/>
      <c r="E73" s="25"/>
      <c r="F73" s="25"/>
      <c r="G73" s="25"/>
      <c r="H73" s="25"/>
      <c r="I73" s="25"/>
      <c r="J73" s="25"/>
      <c r="K73" s="25"/>
      <c r="L73" s="25"/>
      <c r="M73" s="25"/>
    </row>
    <row r="74" spans="2:13" ht="11.25">
      <c r="B74" s="9"/>
      <c r="C74" s="25"/>
      <c r="D74" s="25"/>
      <c r="E74" s="25"/>
      <c r="F74" s="25"/>
      <c r="G74" s="25"/>
      <c r="H74" s="25"/>
      <c r="I74" s="25"/>
      <c r="J74" s="25"/>
      <c r="K74" s="25"/>
      <c r="L74" s="25"/>
      <c r="M74" s="25"/>
    </row>
    <row r="75" spans="2:13" ht="11.25">
      <c r="B75" s="9"/>
      <c r="C75" s="25"/>
      <c r="D75" s="25"/>
      <c r="E75" s="25"/>
      <c r="F75" s="25"/>
      <c r="G75" s="25"/>
      <c r="H75" s="25"/>
      <c r="I75" s="25"/>
      <c r="J75" s="25"/>
      <c r="K75" s="25"/>
      <c r="L75" s="25"/>
      <c r="M75" s="25"/>
    </row>
    <row r="76" spans="2:13" ht="11.25">
      <c r="B76" s="9"/>
      <c r="C76" s="25"/>
      <c r="D76" s="25"/>
      <c r="E76" s="25"/>
      <c r="F76" s="25"/>
      <c r="G76" s="25"/>
      <c r="H76" s="25"/>
      <c r="I76" s="25"/>
      <c r="J76" s="25"/>
      <c r="K76" s="25"/>
      <c r="L76" s="25"/>
      <c r="M76" s="25"/>
    </row>
    <row r="77" spans="2:13" ht="11.25">
      <c r="B77" s="9"/>
      <c r="C77" s="25"/>
      <c r="D77" s="25"/>
      <c r="E77" s="25"/>
      <c r="F77" s="25"/>
      <c r="G77" s="25"/>
      <c r="H77" s="25"/>
      <c r="I77" s="25"/>
      <c r="J77" s="25"/>
      <c r="K77" s="25"/>
      <c r="L77" s="25"/>
      <c r="M77" s="25"/>
    </row>
    <row r="78" spans="2:13" ht="11.25">
      <c r="B78" s="9"/>
      <c r="C78" s="25"/>
      <c r="D78" s="25"/>
      <c r="E78" s="25"/>
      <c r="F78" s="25"/>
      <c r="G78" s="25"/>
      <c r="H78" s="25"/>
      <c r="I78" s="25"/>
      <c r="J78" s="25"/>
      <c r="K78" s="25"/>
      <c r="L78" s="25"/>
      <c r="M78" s="25"/>
    </row>
    <row r="79" spans="2:13" ht="11.25">
      <c r="B79" s="9"/>
      <c r="C79" s="25"/>
      <c r="D79" s="25"/>
      <c r="E79" s="25"/>
      <c r="F79" s="25"/>
      <c r="G79" s="25"/>
      <c r="H79" s="25"/>
      <c r="I79" s="25"/>
      <c r="J79" s="25"/>
      <c r="K79" s="25"/>
      <c r="L79" s="25"/>
      <c r="M79" s="25"/>
    </row>
    <row r="80" spans="2:13" ht="11.25">
      <c r="B80" s="9"/>
      <c r="C80" s="25"/>
      <c r="D80" s="25"/>
      <c r="E80" s="25"/>
      <c r="F80" s="25"/>
      <c r="G80" s="25"/>
      <c r="H80" s="25"/>
      <c r="I80" s="25"/>
      <c r="J80" s="25"/>
      <c r="K80" s="25"/>
      <c r="L80" s="25"/>
      <c r="M80" s="25"/>
    </row>
    <row r="81" spans="2:13" ht="11.25">
      <c r="B81" s="9"/>
      <c r="C81" s="25"/>
      <c r="D81" s="25"/>
      <c r="E81" s="25"/>
      <c r="F81" s="25"/>
      <c r="G81" s="25"/>
      <c r="H81" s="25"/>
      <c r="I81" s="25"/>
      <c r="J81" s="25"/>
      <c r="K81" s="25"/>
      <c r="L81" s="25"/>
      <c r="M81" s="25"/>
    </row>
    <row r="82" spans="2:13" ht="11.25">
      <c r="B82" s="9"/>
      <c r="C82" s="25"/>
      <c r="D82" s="25"/>
      <c r="E82" s="25"/>
      <c r="F82" s="25"/>
      <c r="G82" s="25"/>
      <c r="H82" s="25"/>
      <c r="I82" s="25"/>
      <c r="J82" s="25"/>
      <c r="K82" s="25"/>
      <c r="L82" s="25"/>
      <c r="M82" s="25"/>
    </row>
    <row r="83" spans="2:13" ht="11.25">
      <c r="B83" s="9"/>
      <c r="C83" s="25"/>
      <c r="D83" s="25"/>
      <c r="E83" s="25"/>
      <c r="F83" s="25"/>
      <c r="G83" s="25"/>
      <c r="H83" s="25"/>
      <c r="I83" s="25"/>
      <c r="J83" s="25"/>
      <c r="K83" s="25"/>
      <c r="L83" s="25"/>
      <c r="M83" s="25"/>
    </row>
    <row r="84" spans="2:13" ht="11.25">
      <c r="B84" s="9"/>
      <c r="C84" s="25"/>
      <c r="D84" s="25"/>
      <c r="E84" s="25"/>
      <c r="F84" s="25"/>
      <c r="G84" s="25"/>
      <c r="H84" s="25"/>
      <c r="I84" s="25"/>
      <c r="J84" s="25"/>
      <c r="K84" s="25"/>
      <c r="L84" s="25"/>
      <c r="M84" s="25"/>
    </row>
    <row r="85" spans="2:13" ht="11.25">
      <c r="B85" s="9"/>
      <c r="C85" s="25"/>
      <c r="D85" s="25"/>
      <c r="E85" s="25"/>
      <c r="F85" s="25"/>
      <c r="G85" s="25"/>
      <c r="H85" s="25"/>
      <c r="I85" s="25"/>
      <c r="J85" s="25"/>
      <c r="K85" s="25"/>
      <c r="L85" s="25"/>
      <c r="M85" s="25"/>
    </row>
    <row r="86" spans="2:13" ht="11.25">
      <c r="B86" s="9"/>
      <c r="C86" s="25"/>
      <c r="D86" s="25"/>
      <c r="E86" s="25"/>
      <c r="F86" s="25"/>
      <c r="G86" s="25"/>
      <c r="H86" s="25"/>
      <c r="I86" s="25"/>
      <c r="J86" s="25"/>
      <c r="K86" s="25"/>
      <c r="L86" s="25"/>
      <c r="M86" s="25"/>
    </row>
    <row r="87" spans="2:13" ht="11.25">
      <c r="B87" s="9"/>
      <c r="C87" s="25"/>
      <c r="D87" s="25"/>
      <c r="E87" s="25"/>
      <c r="F87" s="25"/>
      <c r="G87" s="25"/>
      <c r="H87" s="25"/>
      <c r="I87" s="25"/>
      <c r="J87" s="25"/>
      <c r="K87" s="25"/>
      <c r="L87" s="25"/>
      <c r="M87" s="25"/>
    </row>
    <row r="88" spans="2:13" ht="11.25">
      <c r="B88" s="9"/>
      <c r="C88" s="25"/>
      <c r="D88" s="25"/>
      <c r="E88" s="25"/>
      <c r="F88" s="25"/>
      <c r="G88" s="25"/>
      <c r="H88" s="25"/>
      <c r="I88" s="25"/>
      <c r="J88" s="25"/>
      <c r="K88" s="25"/>
      <c r="L88" s="25"/>
      <c r="M88" s="25"/>
    </row>
    <row r="89" spans="2:13" ht="11.25">
      <c r="B89" s="9"/>
      <c r="C89" s="25"/>
      <c r="D89" s="25"/>
      <c r="E89" s="25"/>
      <c r="F89" s="25"/>
      <c r="G89" s="25"/>
      <c r="H89" s="25"/>
      <c r="I89" s="25"/>
      <c r="J89" s="25"/>
      <c r="K89" s="25"/>
      <c r="L89" s="25"/>
      <c r="M89" s="25"/>
    </row>
    <row r="90" spans="2:13" ht="11.25">
      <c r="B90" s="9"/>
      <c r="C90" s="25"/>
      <c r="D90" s="25"/>
      <c r="E90" s="25"/>
      <c r="F90" s="25"/>
      <c r="G90" s="25"/>
      <c r="H90" s="25"/>
      <c r="I90" s="25"/>
      <c r="J90" s="25"/>
      <c r="K90" s="25"/>
      <c r="L90" s="25"/>
      <c r="M90" s="25"/>
    </row>
    <row r="91" spans="2:13" ht="11.25">
      <c r="B91" s="9"/>
      <c r="C91" s="25"/>
      <c r="D91" s="25"/>
      <c r="E91" s="25"/>
      <c r="F91" s="25"/>
      <c r="G91" s="25"/>
      <c r="H91" s="25"/>
      <c r="I91" s="25"/>
      <c r="J91" s="25"/>
      <c r="K91" s="25"/>
      <c r="L91" s="25"/>
      <c r="M91" s="25"/>
    </row>
    <row r="92" spans="2:13" ht="11.25">
      <c r="B92" s="9"/>
      <c r="C92" s="25"/>
      <c r="D92" s="25"/>
      <c r="E92" s="25"/>
      <c r="F92" s="25"/>
      <c r="G92" s="25"/>
      <c r="H92" s="25"/>
      <c r="I92" s="25"/>
      <c r="J92" s="25"/>
      <c r="K92" s="25"/>
      <c r="L92" s="25"/>
      <c r="M92" s="25"/>
    </row>
    <row r="93" spans="2:13" ht="11.25">
      <c r="B93" s="9"/>
      <c r="C93" s="25"/>
      <c r="D93" s="25"/>
      <c r="E93" s="25"/>
      <c r="F93" s="25"/>
      <c r="G93" s="25"/>
      <c r="H93" s="25"/>
      <c r="I93" s="25"/>
      <c r="J93" s="25"/>
      <c r="K93" s="25"/>
      <c r="L93" s="25"/>
      <c r="M93" s="25"/>
    </row>
    <row r="94" spans="2:13" ht="11.25">
      <c r="B94" s="9"/>
      <c r="C94" s="25"/>
      <c r="D94" s="25"/>
      <c r="E94" s="25"/>
      <c r="F94" s="25"/>
      <c r="G94" s="25"/>
      <c r="H94" s="25"/>
      <c r="I94" s="25"/>
      <c r="J94" s="25"/>
      <c r="K94" s="25"/>
      <c r="L94" s="25"/>
      <c r="M94" s="25"/>
    </row>
    <row r="95" spans="2:13" ht="11.25">
      <c r="B95" s="9"/>
      <c r="C95" s="25"/>
      <c r="D95" s="25"/>
      <c r="E95" s="25"/>
      <c r="F95" s="25"/>
      <c r="G95" s="25"/>
      <c r="H95" s="25"/>
      <c r="I95" s="25"/>
      <c r="J95" s="25"/>
      <c r="K95" s="25"/>
      <c r="L95" s="25"/>
      <c r="M95" s="25"/>
    </row>
    <row r="96" spans="2:13" ht="11.25">
      <c r="B96" s="9"/>
      <c r="C96" s="25"/>
      <c r="D96" s="25"/>
      <c r="E96" s="25"/>
      <c r="F96" s="25"/>
      <c r="G96" s="25"/>
      <c r="H96" s="25"/>
      <c r="I96" s="25"/>
      <c r="J96" s="25"/>
      <c r="K96" s="25"/>
      <c r="L96" s="25"/>
      <c r="M96" s="25"/>
    </row>
    <row r="97" spans="2:13" ht="11.25">
      <c r="B97" s="9"/>
      <c r="C97" s="25"/>
      <c r="D97" s="25"/>
      <c r="E97" s="25"/>
      <c r="F97" s="25"/>
      <c r="G97" s="25"/>
      <c r="H97" s="25"/>
      <c r="I97" s="25"/>
      <c r="J97" s="25"/>
      <c r="K97" s="25"/>
      <c r="L97" s="25"/>
      <c r="M97" s="25"/>
    </row>
    <row r="98" spans="2:13" ht="11.25">
      <c r="B98" s="9"/>
      <c r="C98" s="25"/>
      <c r="D98" s="25"/>
      <c r="E98" s="25"/>
      <c r="F98" s="25"/>
      <c r="G98" s="25"/>
      <c r="H98" s="25"/>
      <c r="I98" s="25"/>
      <c r="J98" s="25"/>
      <c r="K98" s="25"/>
      <c r="L98" s="25"/>
      <c r="M98" s="25"/>
    </row>
    <row r="99" spans="2:13" ht="11.25">
      <c r="B99" s="9"/>
      <c r="C99" s="25"/>
      <c r="D99" s="25"/>
      <c r="E99" s="25"/>
      <c r="F99" s="25"/>
      <c r="G99" s="25"/>
      <c r="H99" s="25"/>
      <c r="I99" s="25"/>
      <c r="J99" s="25"/>
      <c r="K99" s="25"/>
      <c r="L99" s="25"/>
      <c r="M99" s="25"/>
    </row>
    <row r="100" spans="2:13" ht="11.25">
      <c r="B100" s="9"/>
      <c r="C100" s="25"/>
      <c r="D100" s="25"/>
      <c r="E100" s="25"/>
      <c r="F100" s="25"/>
      <c r="G100" s="25"/>
      <c r="H100" s="25"/>
      <c r="I100" s="25"/>
      <c r="J100" s="25"/>
      <c r="K100" s="25"/>
      <c r="L100" s="25"/>
      <c r="M100" s="25"/>
    </row>
    <row r="101" spans="2:13" ht="11.25">
      <c r="B101" s="9"/>
      <c r="C101" s="25"/>
      <c r="D101" s="25"/>
      <c r="E101" s="25"/>
      <c r="F101" s="25"/>
      <c r="G101" s="25"/>
      <c r="H101" s="25"/>
      <c r="I101" s="25"/>
      <c r="J101" s="25"/>
      <c r="K101" s="25"/>
      <c r="L101" s="25"/>
      <c r="M101" s="25"/>
    </row>
    <row r="102" spans="2:13" ht="11.25">
      <c r="B102" s="9"/>
      <c r="C102" s="25"/>
      <c r="D102" s="25"/>
      <c r="E102" s="25"/>
      <c r="F102" s="25"/>
      <c r="G102" s="25"/>
      <c r="H102" s="25"/>
      <c r="I102" s="25"/>
      <c r="J102" s="25"/>
      <c r="K102" s="25"/>
      <c r="L102" s="25"/>
      <c r="M102" s="25"/>
    </row>
    <row r="103" spans="2:13" ht="11.25">
      <c r="B103" s="9"/>
      <c r="C103" s="25"/>
      <c r="D103" s="25"/>
      <c r="E103" s="25"/>
      <c r="F103" s="25"/>
      <c r="G103" s="25"/>
      <c r="H103" s="25"/>
      <c r="I103" s="25"/>
      <c r="J103" s="25"/>
      <c r="K103" s="25"/>
      <c r="L103" s="25"/>
      <c r="M103" s="25"/>
    </row>
    <row r="104" spans="2:13" ht="11.25">
      <c r="B104" s="9"/>
      <c r="C104" s="25"/>
      <c r="D104" s="25"/>
      <c r="E104" s="25"/>
      <c r="F104" s="25"/>
      <c r="G104" s="25"/>
      <c r="H104" s="25"/>
      <c r="I104" s="25"/>
      <c r="J104" s="25"/>
      <c r="K104" s="25"/>
      <c r="L104" s="25"/>
      <c r="M104" s="25"/>
    </row>
    <row r="105" spans="2:13" ht="11.25">
      <c r="B105" s="9"/>
      <c r="C105" s="25"/>
      <c r="D105" s="25"/>
      <c r="E105" s="25"/>
      <c r="F105" s="25"/>
      <c r="G105" s="25"/>
      <c r="H105" s="25"/>
      <c r="I105" s="25"/>
      <c r="J105" s="25"/>
      <c r="K105" s="25"/>
      <c r="L105" s="25"/>
      <c r="M105" s="25"/>
    </row>
    <row r="106" spans="2:13" ht="11.25">
      <c r="B106" s="9"/>
      <c r="C106" s="25"/>
      <c r="D106" s="25"/>
      <c r="E106" s="25"/>
      <c r="F106" s="25"/>
      <c r="G106" s="25"/>
      <c r="H106" s="25"/>
      <c r="I106" s="25"/>
      <c r="J106" s="25"/>
      <c r="K106" s="25"/>
      <c r="L106" s="25"/>
      <c r="M106" s="25"/>
    </row>
    <row r="107" spans="2:13" ht="11.25">
      <c r="B107" s="9"/>
      <c r="C107" s="25"/>
      <c r="D107" s="25"/>
      <c r="E107" s="25"/>
      <c r="F107" s="25"/>
      <c r="G107" s="25"/>
      <c r="H107" s="25"/>
      <c r="I107" s="25"/>
      <c r="J107" s="25"/>
      <c r="K107" s="25"/>
      <c r="L107" s="25"/>
      <c r="M107" s="25"/>
    </row>
    <row r="108" spans="2:13" ht="11.25">
      <c r="B108" s="9"/>
      <c r="C108" s="25"/>
      <c r="D108" s="25"/>
      <c r="E108" s="25"/>
      <c r="F108" s="25"/>
      <c r="G108" s="25"/>
      <c r="H108" s="25"/>
      <c r="I108" s="25"/>
      <c r="J108" s="25"/>
      <c r="K108" s="25"/>
      <c r="L108" s="25"/>
      <c r="M108" s="25"/>
    </row>
    <row r="109" spans="2:13" ht="11.25">
      <c r="B109" s="9"/>
      <c r="C109" s="25"/>
      <c r="D109" s="25"/>
      <c r="E109" s="25"/>
      <c r="F109" s="25"/>
      <c r="G109" s="25"/>
      <c r="H109" s="25"/>
      <c r="I109" s="25"/>
      <c r="J109" s="25"/>
      <c r="K109" s="25"/>
      <c r="L109" s="25"/>
      <c r="M109" s="25"/>
    </row>
    <row r="110" spans="2:13" ht="11.25">
      <c r="B110" s="9"/>
      <c r="C110" s="25"/>
      <c r="D110" s="25"/>
      <c r="E110" s="25"/>
      <c r="F110" s="25"/>
      <c r="G110" s="25"/>
      <c r="H110" s="25"/>
      <c r="I110" s="25"/>
      <c r="J110" s="25"/>
      <c r="K110" s="25"/>
      <c r="L110" s="25"/>
      <c r="M110" s="25"/>
    </row>
    <row r="111" spans="2:13" ht="11.25">
      <c r="B111" s="9"/>
      <c r="C111" s="25"/>
      <c r="D111" s="25"/>
      <c r="E111" s="25"/>
      <c r="F111" s="25"/>
      <c r="G111" s="25"/>
      <c r="H111" s="25"/>
      <c r="I111" s="25"/>
      <c r="J111" s="25"/>
      <c r="K111" s="25"/>
      <c r="L111" s="25"/>
      <c r="M111" s="25"/>
    </row>
    <row r="112" spans="2:13" ht="11.25">
      <c r="B112" s="9"/>
      <c r="C112" s="25"/>
      <c r="D112" s="25"/>
      <c r="E112" s="25"/>
      <c r="F112" s="25"/>
      <c r="G112" s="25"/>
      <c r="H112" s="25"/>
      <c r="I112" s="25"/>
      <c r="J112" s="25"/>
      <c r="K112" s="25"/>
      <c r="L112" s="25"/>
      <c r="M112" s="25"/>
    </row>
    <row r="113" spans="2:13" ht="11.25">
      <c r="B113" s="9"/>
      <c r="C113" s="25"/>
      <c r="D113" s="25"/>
      <c r="E113" s="25"/>
      <c r="F113" s="25"/>
      <c r="G113" s="25"/>
      <c r="H113" s="25"/>
      <c r="I113" s="25"/>
      <c r="J113" s="25"/>
      <c r="K113" s="25"/>
      <c r="L113" s="25"/>
      <c r="M113" s="25"/>
    </row>
    <row r="114" spans="2:13" ht="11.25">
      <c r="B114" s="9"/>
      <c r="C114" s="25"/>
      <c r="D114" s="25"/>
      <c r="E114" s="25"/>
      <c r="F114" s="25"/>
      <c r="G114" s="25"/>
      <c r="H114" s="25"/>
      <c r="I114" s="25"/>
      <c r="J114" s="25"/>
      <c r="K114" s="25"/>
      <c r="L114" s="25"/>
      <c r="M114" s="25"/>
    </row>
    <row r="115" spans="2:13" ht="11.25">
      <c r="B115" s="9"/>
      <c r="C115" s="25"/>
      <c r="D115" s="25"/>
      <c r="E115" s="25"/>
      <c r="F115" s="25"/>
      <c r="G115" s="25"/>
      <c r="H115" s="25"/>
      <c r="I115" s="25"/>
      <c r="J115" s="25"/>
      <c r="K115" s="25"/>
      <c r="L115" s="25"/>
      <c r="M115" s="25"/>
    </row>
    <row r="116" spans="2:13" ht="11.25">
      <c r="B116" s="9"/>
      <c r="C116" s="25"/>
      <c r="D116" s="25"/>
      <c r="E116" s="25"/>
      <c r="F116" s="25"/>
      <c r="G116" s="25"/>
      <c r="H116" s="25"/>
      <c r="I116" s="25"/>
      <c r="J116" s="25"/>
      <c r="K116" s="25"/>
      <c r="L116" s="25"/>
      <c r="M116" s="25"/>
    </row>
    <row r="117" spans="2:13" ht="11.25">
      <c r="B117" s="9"/>
      <c r="C117" s="25"/>
      <c r="D117" s="25"/>
      <c r="E117" s="25"/>
      <c r="F117" s="25"/>
      <c r="G117" s="25"/>
      <c r="H117" s="25"/>
      <c r="I117" s="25"/>
      <c r="J117" s="25"/>
      <c r="K117" s="25"/>
      <c r="L117" s="25"/>
      <c r="M117" s="25"/>
    </row>
    <row r="118" spans="2:13" ht="11.25">
      <c r="B118" s="9"/>
      <c r="C118" s="25"/>
      <c r="D118" s="25"/>
      <c r="E118" s="25"/>
      <c r="F118" s="25"/>
      <c r="G118" s="25"/>
      <c r="H118" s="25"/>
      <c r="I118" s="25"/>
      <c r="J118" s="25"/>
      <c r="K118" s="25"/>
      <c r="L118" s="25"/>
      <c r="M118" s="25"/>
    </row>
    <row r="119" spans="2:13" ht="11.25">
      <c r="B119" s="9"/>
      <c r="C119" s="25"/>
      <c r="D119" s="25"/>
      <c r="E119" s="25"/>
      <c r="F119" s="25"/>
      <c r="G119" s="25"/>
      <c r="H119" s="25"/>
      <c r="I119" s="25"/>
      <c r="J119" s="25"/>
      <c r="K119" s="25"/>
      <c r="L119" s="25"/>
      <c r="M119" s="25"/>
    </row>
    <row r="120" spans="2:13" ht="11.25">
      <c r="B120" s="9"/>
      <c r="C120" s="25"/>
      <c r="D120" s="25"/>
      <c r="E120" s="25"/>
      <c r="F120" s="25"/>
      <c r="G120" s="25"/>
      <c r="H120" s="25"/>
      <c r="I120" s="25"/>
      <c r="J120" s="25"/>
      <c r="K120" s="25"/>
      <c r="L120" s="25"/>
      <c r="M120" s="25"/>
    </row>
    <row r="121" spans="2:13" ht="11.25">
      <c r="B121" s="9"/>
      <c r="C121" s="25"/>
      <c r="D121" s="25"/>
      <c r="E121" s="25"/>
      <c r="F121" s="25"/>
      <c r="G121" s="25"/>
      <c r="H121" s="25"/>
      <c r="I121" s="25"/>
      <c r="J121" s="25"/>
      <c r="K121" s="25"/>
      <c r="L121" s="25"/>
      <c r="M121" s="25"/>
    </row>
    <row r="122" spans="2:13" ht="11.25">
      <c r="B122" s="9"/>
      <c r="C122" s="25"/>
      <c r="D122" s="25"/>
      <c r="E122" s="25"/>
      <c r="F122" s="25"/>
      <c r="G122" s="25"/>
      <c r="H122" s="25"/>
      <c r="I122" s="25"/>
      <c r="J122" s="25"/>
      <c r="K122" s="25"/>
      <c r="L122" s="25"/>
      <c r="M122" s="25"/>
    </row>
    <row r="123" spans="2:13" ht="11.25">
      <c r="B123" s="9"/>
      <c r="C123" s="25"/>
      <c r="D123" s="25"/>
      <c r="E123" s="25"/>
      <c r="F123" s="25"/>
      <c r="G123" s="25"/>
      <c r="H123" s="25"/>
      <c r="I123" s="25"/>
      <c r="J123" s="25"/>
      <c r="K123" s="25"/>
      <c r="L123" s="25"/>
      <c r="M123" s="25"/>
    </row>
    <row r="124" spans="2:13" ht="11.25">
      <c r="B124" s="9"/>
      <c r="C124" s="25"/>
      <c r="D124" s="25"/>
      <c r="E124" s="25"/>
      <c r="F124" s="25"/>
      <c r="G124" s="25"/>
      <c r="H124" s="25"/>
      <c r="I124" s="25"/>
      <c r="J124" s="25"/>
      <c r="K124" s="25"/>
      <c r="L124" s="25"/>
      <c r="M124" s="25"/>
    </row>
    <row r="125" spans="2:13" ht="11.25">
      <c r="B125" s="9"/>
      <c r="C125" s="25"/>
      <c r="D125" s="25"/>
      <c r="E125" s="25"/>
      <c r="F125" s="25"/>
      <c r="G125" s="25"/>
      <c r="H125" s="25"/>
      <c r="I125" s="25"/>
      <c r="J125" s="25"/>
      <c r="K125" s="25"/>
      <c r="L125" s="25"/>
      <c r="M125" s="25"/>
    </row>
    <row r="126" spans="2:13" ht="11.25">
      <c r="B126" s="9"/>
      <c r="C126" s="25"/>
      <c r="D126" s="25"/>
      <c r="E126" s="25"/>
      <c r="F126" s="25"/>
      <c r="G126" s="25"/>
      <c r="H126" s="25"/>
      <c r="I126" s="25"/>
      <c r="J126" s="25"/>
      <c r="K126" s="25"/>
      <c r="L126" s="25"/>
      <c r="M126" s="25"/>
    </row>
    <row r="127" spans="2:13" ht="11.25">
      <c r="B127" s="9"/>
      <c r="C127" s="25"/>
      <c r="D127" s="25"/>
      <c r="E127" s="25"/>
      <c r="F127" s="25"/>
      <c r="G127" s="25"/>
      <c r="H127" s="25"/>
      <c r="I127" s="25"/>
      <c r="J127" s="25"/>
      <c r="K127" s="25"/>
      <c r="L127" s="25"/>
      <c r="M127" s="25"/>
    </row>
    <row r="128" spans="2:13" ht="11.25">
      <c r="B128" s="9"/>
      <c r="C128" s="25"/>
      <c r="D128" s="25"/>
      <c r="E128" s="25"/>
      <c r="F128" s="25"/>
      <c r="G128" s="25"/>
      <c r="H128" s="25"/>
      <c r="I128" s="25"/>
      <c r="J128" s="25"/>
      <c r="K128" s="25"/>
      <c r="L128" s="25"/>
      <c r="M128" s="25"/>
    </row>
    <row r="129" spans="2:13" ht="11.25">
      <c r="B129" s="9"/>
      <c r="C129" s="25"/>
      <c r="D129" s="25"/>
      <c r="E129" s="25"/>
      <c r="F129" s="25"/>
      <c r="G129" s="25"/>
      <c r="H129" s="25"/>
      <c r="I129" s="25"/>
      <c r="J129" s="25"/>
      <c r="K129" s="25"/>
      <c r="L129" s="25"/>
      <c r="M129" s="25"/>
    </row>
    <row r="130" spans="2:13" ht="11.25">
      <c r="B130" s="9"/>
      <c r="C130" s="25"/>
      <c r="D130" s="25"/>
      <c r="E130" s="25"/>
      <c r="F130" s="25"/>
      <c r="G130" s="25"/>
      <c r="H130" s="25"/>
      <c r="I130" s="25"/>
      <c r="J130" s="25"/>
      <c r="K130" s="25"/>
      <c r="L130" s="25"/>
      <c r="M130" s="25"/>
    </row>
    <row r="131" spans="2:13" ht="11.25">
      <c r="B131" s="9"/>
      <c r="C131" s="25"/>
      <c r="D131" s="25"/>
      <c r="E131" s="25"/>
      <c r="F131" s="25"/>
      <c r="G131" s="25"/>
      <c r="H131" s="25"/>
      <c r="I131" s="25"/>
      <c r="J131" s="25"/>
      <c r="K131" s="25"/>
      <c r="L131" s="25"/>
      <c r="M131" s="25"/>
    </row>
    <row r="132" spans="2:13" ht="11.25">
      <c r="B132" s="9"/>
      <c r="C132" s="25"/>
      <c r="D132" s="25"/>
      <c r="E132" s="25"/>
      <c r="F132" s="25"/>
      <c r="G132" s="25"/>
      <c r="H132" s="25"/>
      <c r="I132" s="25"/>
      <c r="J132" s="25"/>
      <c r="K132" s="25"/>
      <c r="L132" s="25"/>
      <c r="M132" s="25"/>
    </row>
    <row r="133" spans="2:13" ht="11.25">
      <c r="B133" s="9"/>
      <c r="C133" s="25"/>
      <c r="D133" s="25"/>
      <c r="E133" s="25"/>
      <c r="F133" s="25"/>
      <c r="G133" s="25"/>
      <c r="H133" s="25"/>
      <c r="I133" s="25"/>
      <c r="J133" s="25"/>
      <c r="K133" s="25"/>
      <c r="L133" s="25"/>
      <c r="M133" s="25"/>
    </row>
    <row r="134" spans="2:13" ht="11.25">
      <c r="B134" s="9"/>
      <c r="C134" s="25"/>
      <c r="D134" s="25"/>
      <c r="E134" s="25"/>
      <c r="F134" s="25"/>
      <c r="G134" s="25"/>
      <c r="H134" s="25"/>
      <c r="I134" s="25"/>
      <c r="J134" s="25"/>
      <c r="K134" s="25"/>
      <c r="L134" s="25"/>
      <c r="M134" s="25"/>
    </row>
    <row r="135" spans="2:13" ht="11.25">
      <c r="B135" s="9"/>
      <c r="C135" s="25"/>
      <c r="D135" s="25"/>
      <c r="E135" s="25"/>
      <c r="F135" s="25"/>
      <c r="G135" s="25"/>
      <c r="H135" s="25"/>
      <c r="I135" s="25"/>
      <c r="J135" s="25"/>
      <c r="K135" s="25"/>
      <c r="L135" s="25"/>
      <c r="M135" s="25"/>
    </row>
    <row r="136" spans="2:13" ht="11.25">
      <c r="B136" s="9"/>
      <c r="C136" s="25"/>
      <c r="D136" s="25"/>
      <c r="E136" s="25"/>
      <c r="F136" s="25"/>
      <c r="G136" s="25"/>
      <c r="H136" s="25"/>
      <c r="I136" s="25"/>
      <c r="J136" s="25"/>
      <c r="K136" s="25"/>
      <c r="L136" s="25"/>
      <c r="M136" s="25"/>
    </row>
    <row r="137" spans="2:13" ht="11.25">
      <c r="B137" s="9"/>
      <c r="C137" s="25"/>
      <c r="D137" s="25"/>
      <c r="E137" s="25"/>
      <c r="F137" s="25"/>
      <c r="G137" s="25"/>
      <c r="H137" s="25"/>
      <c r="I137" s="25"/>
      <c r="J137" s="25"/>
      <c r="K137" s="25"/>
      <c r="L137" s="25"/>
      <c r="M137" s="25"/>
    </row>
    <row r="138" spans="2:13" ht="11.25">
      <c r="B138" s="9"/>
      <c r="C138" s="25"/>
      <c r="D138" s="25"/>
      <c r="E138" s="25"/>
      <c r="F138" s="25"/>
      <c r="G138" s="25"/>
      <c r="H138" s="25"/>
      <c r="I138" s="25"/>
      <c r="J138" s="25"/>
      <c r="K138" s="25"/>
      <c r="L138" s="25"/>
      <c r="M138" s="25"/>
    </row>
    <row r="139" spans="2:13" ht="11.25">
      <c r="B139" s="9"/>
      <c r="C139" s="25"/>
      <c r="D139" s="25"/>
      <c r="E139" s="25"/>
      <c r="F139" s="25"/>
      <c r="G139" s="25"/>
      <c r="H139" s="25"/>
      <c r="I139" s="25"/>
      <c r="J139" s="25"/>
      <c r="K139" s="25"/>
      <c r="L139" s="25"/>
      <c r="M139" s="25"/>
    </row>
    <row r="140" spans="2:13" ht="11.25">
      <c r="B140" s="9"/>
      <c r="C140" s="25"/>
      <c r="D140" s="25"/>
      <c r="E140" s="25"/>
      <c r="F140" s="25"/>
      <c r="G140" s="25"/>
      <c r="H140" s="25"/>
      <c r="I140" s="25"/>
      <c r="J140" s="25"/>
      <c r="K140" s="25"/>
      <c r="L140" s="25"/>
      <c r="M140" s="25"/>
    </row>
    <row r="141" spans="2:13" ht="11.25">
      <c r="B141" s="9"/>
      <c r="C141" s="25"/>
      <c r="D141" s="25"/>
      <c r="E141" s="25"/>
      <c r="F141" s="25"/>
      <c r="G141" s="25"/>
      <c r="H141" s="25"/>
      <c r="I141" s="25"/>
      <c r="J141" s="25"/>
      <c r="K141" s="25"/>
      <c r="L141" s="25"/>
      <c r="M141" s="25"/>
    </row>
    <row r="142" spans="2:13" ht="11.25">
      <c r="B142" s="9"/>
      <c r="C142" s="25"/>
      <c r="D142" s="25"/>
      <c r="E142" s="25"/>
      <c r="F142" s="25"/>
      <c r="G142" s="25"/>
      <c r="H142" s="25"/>
      <c r="I142" s="25"/>
      <c r="J142" s="25"/>
      <c r="K142" s="25"/>
      <c r="L142" s="25"/>
      <c r="M142" s="25"/>
    </row>
    <row r="143" spans="2:13" ht="11.25">
      <c r="B143" s="9"/>
      <c r="C143" s="25"/>
      <c r="D143" s="25"/>
      <c r="E143" s="25"/>
      <c r="F143" s="25"/>
      <c r="G143" s="25"/>
      <c r="H143" s="25"/>
      <c r="I143" s="25"/>
      <c r="J143" s="25"/>
      <c r="K143" s="25"/>
      <c r="L143" s="25"/>
      <c r="M143" s="25"/>
    </row>
    <row r="144" spans="2:13" ht="11.25">
      <c r="B144" s="9"/>
      <c r="C144" s="25"/>
      <c r="D144" s="25"/>
      <c r="E144" s="25"/>
      <c r="F144" s="25"/>
      <c r="G144" s="25"/>
      <c r="H144" s="25"/>
      <c r="I144" s="25"/>
      <c r="J144" s="25"/>
      <c r="K144" s="25"/>
      <c r="L144" s="25"/>
      <c r="M144" s="25"/>
    </row>
    <row r="145" spans="2:13" ht="11.25">
      <c r="B145" s="9"/>
      <c r="C145" s="25"/>
      <c r="D145" s="25"/>
      <c r="E145" s="25"/>
      <c r="F145" s="25"/>
      <c r="G145" s="25"/>
      <c r="H145" s="25"/>
      <c r="I145" s="25"/>
      <c r="J145" s="25"/>
      <c r="K145" s="25"/>
      <c r="L145" s="25"/>
      <c r="M145" s="25"/>
    </row>
    <row r="146" spans="2:13" ht="11.25">
      <c r="B146" s="9"/>
      <c r="C146" s="25"/>
      <c r="D146" s="25"/>
      <c r="E146" s="25"/>
      <c r="F146" s="25"/>
      <c r="G146" s="25"/>
      <c r="H146" s="25"/>
      <c r="I146" s="25"/>
      <c r="J146" s="25"/>
      <c r="K146" s="25"/>
      <c r="L146" s="25"/>
      <c r="M146" s="25"/>
    </row>
    <row r="147" spans="2:13" ht="11.25">
      <c r="B147" s="9"/>
      <c r="C147" s="25"/>
      <c r="D147" s="25"/>
      <c r="E147" s="25"/>
      <c r="F147" s="25"/>
      <c r="G147" s="25"/>
      <c r="H147" s="25"/>
      <c r="I147" s="25"/>
      <c r="J147" s="25"/>
      <c r="K147" s="25"/>
      <c r="L147" s="25"/>
      <c r="M147" s="25"/>
    </row>
    <row r="148" spans="2:13" ht="11.25">
      <c r="B148" s="9"/>
      <c r="C148" s="25"/>
      <c r="D148" s="25"/>
      <c r="E148" s="25"/>
      <c r="F148" s="25"/>
      <c r="G148" s="25"/>
      <c r="H148" s="25"/>
      <c r="I148" s="25"/>
      <c r="J148" s="25"/>
      <c r="K148" s="25"/>
      <c r="L148" s="25"/>
      <c r="M148" s="25"/>
    </row>
    <row r="149" spans="2:13" ht="11.25">
      <c r="B149" s="9"/>
      <c r="C149" s="25"/>
      <c r="D149" s="25"/>
      <c r="E149" s="25"/>
      <c r="F149" s="25"/>
      <c r="G149" s="25"/>
      <c r="H149" s="25"/>
      <c r="I149" s="25"/>
      <c r="J149" s="25"/>
      <c r="K149" s="25"/>
      <c r="L149" s="25"/>
      <c r="M149" s="25"/>
    </row>
    <row r="150" spans="2:13" ht="11.25">
      <c r="B150" s="9"/>
      <c r="C150" s="25"/>
      <c r="D150" s="25"/>
      <c r="E150" s="25"/>
      <c r="F150" s="25"/>
      <c r="G150" s="25"/>
      <c r="H150" s="25"/>
      <c r="I150" s="25"/>
      <c r="J150" s="25"/>
      <c r="K150" s="25"/>
      <c r="L150" s="25"/>
      <c r="M150" s="25"/>
    </row>
    <row r="151" spans="2:13" ht="11.25">
      <c r="B151" s="9"/>
      <c r="C151" s="25"/>
      <c r="D151" s="25"/>
      <c r="E151" s="25"/>
      <c r="F151" s="25"/>
      <c r="G151" s="25"/>
      <c r="H151" s="25"/>
      <c r="I151" s="25"/>
      <c r="J151" s="25"/>
      <c r="K151" s="25"/>
      <c r="L151" s="25"/>
      <c r="M151" s="25"/>
    </row>
    <row r="152" spans="2:13" ht="11.25">
      <c r="B152" s="9"/>
      <c r="C152" s="25"/>
      <c r="D152" s="25"/>
      <c r="E152" s="25"/>
      <c r="F152" s="25"/>
      <c r="G152" s="25"/>
      <c r="H152" s="25"/>
      <c r="I152" s="25"/>
      <c r="J152" s="25"/>
      <c r="K152" s="25"/>
      <c r="L152" s="25"/>
      <c r="M152" s="25"/>
    </row>
    <row r="153" spans="2:13" ht="11.25">
      <c r="B153" s="9"/>
      <c r="C153" s="25"/>
      <c r="D153" s="25"/>
      <c r="E153" s="25"/>
      <c r="F153" s="25"/>
      <c r="G153" s="25"/>
      <c r="H153" s="25"/>
      <c r="I153" s="25"/>
      <c r="J153" s="25"/>
      <c r="K153" s="25"/>
      <c r="L153" s="25"/>
      <c r="M153" s="25"/>
    </row>
    <row r="154" spans="2:13" ht="11.25">
      <c r="B154" s="9"/>
      <c r="C154" s="25"/>
      <c r="D154" s="25"/>
      <c r="E154" s="25"/>
      <c r="F154" s="25"/>
      <c r="G154" s="25"/>
      <c r="H154" s="25"/>
      <c r="I154" s="25"/>
      <c r="J154" s="25"/>
      <c r="K154" s="25"/>
      <c r="L154" s="25"/>
      <c r="M154" s="25"/>
    </row>
    <row r="155" spans="2:13" ht="11.25">
      <c r="B155" s="9"/>
      <c r="C155" s="25"/>
      <c r="D155" s="25"/>
      <c r="E155" s="25"/>
      <c r="F155" s="25"/>
      <c r="G155" s="25"/>
      <c r="H155" s="25"/>
      <c r="I155" s="25"/>
      <c r="J155" s="25"/>
      <c r="K155" s="25"/>
      <c r="L155" s="25"/>
      <c r="M155" s="25"/>
    </row>
    <row r="156" spans="2:13" ht="11.25">
      <c r="B156" s="9"/>
      <c r="C156" s="25"/>
      <c r="D156" s="25"/>
      <c r="E156" s="25"/>
      <c r="F156" s="25"/>
      <c r="G156" s="25"/>
      <c r="H156" s="25"/>
      <c r="I156" s="25"/>
      <c r="J156" s="25"/>
      <c r="K156" s="25"/>
      <c r="L156" s="25"/>
      <c r="M156" s="25"/>
    </row>
    <row r="157" spans="2:13" ht="11.25">
      <c r="B157" s="9"/>
      <c r="C157" s="25"/>
      <c r="D157" s="25"/>
      <c r="E157" s="25"/>
      <c r="F157" s="25"/>
      <c r="G157" s="25"/>
      <c r="H157" s="25"/>
      <c r="I157" s="25"/>
      <c r="J157" s="25"/>
      <c r="K157" s="25"/>
      <c r="L157" s="25"/>
      <c r="M157" s="25"/>
    </row>
    <row r="158" spans="2:13" ht="11.25">
      <c r="B158" s="9"/>
      <c r="C158" s="25"/>
      <c r="D158" s="25"/>
      <c r="E158" s="25"/>
      <c r="F158" s="25"/>
      <c r="G158" s="25"/>
      <c r="H158" s="25"/>
      <c r="I158" s="25"/>
      <c r="J158" s="25"/>
      <c r="K158" s="25"/>
      <c r="L158" s="25"/>
      <c r="M158" s="25"/>
    </row>
    <row r="159" spans="2:13" ht="11.25">
      <c r="B159" s="9"/>
      <c r="C159" s="25"/>
      <c r="D159" s="25"/>
      <c r="E159" s="25"/>
      <c r="F159" s="25"/>
      <c r="G159" s="25"/>
      <c r="H159" s="25"/>
      <c r="I159" s="25"/>
      <c r="J159" s="25"/>
      <c r="K159" s="25"/>
      <c r="L159" s="25"/>
      <c r="M159" s="25"/>
    </row>
    <row r="160" spans="2:13" ht="11.25">
      <c r="B160" s="9"/>
      <c r="C160" s="25"/>
      <c r="D160" s="25"/>
      <c r="E160" s="25"/>
      <c r="F160" s="25"/>
      <c r="G160" s="25"/>
      <c r="H160" s="25"/>
      <c r="I160" s="25"/>
      <c r="J160" s="25"/>
      <c r="K160" s="25"/>
      <c r="L160" s="25"/>
      <c r="M160" s="25"/>
    </row>
    <row r="161" spans="2:13" ht="11.25">
      <c r="B161" s="9"/>
      <c r="C161" s="25"/>
      <c r="D161" s="25"/>
      <c r="E161" s="25"/>
      <c r="F161" s="25"/>
      <c r="G161" s="25"/>
      <c r="H161" s="25"/>
      <c r="I161" s="25"/>
      <c r="J161" s="25"/>
      <c r="K161" s="25"/>
      <c r="L161" s="25"/>
      <c r="M161" s="25"/>
    </row>
    <row r="162" spans="2:13" ht="11.25">
      <c r="B162" s="9"/>
      <c r="C162" s="25"/>
      <c r="D162" s="25"/>
      <c r="E162" s="25"/>
      <c r="F162" s="25"/>
      <c r="G162" s="25"/>
      <c r="H162" s="25"/>
      <c r="I162" s="25"/>
      <c r="J162" s="25"/>
      <c r="K162" s="25"/>
      <c r="L162" s="25"/>
      <c r="M162" s="25"/>
    </row>
    <row r="163" spans="2:13" ht="11.25">
      <c r="B163" s="9"/>
      <c r="C163" s="25"/>
      <c r="D163" s="25"/>
      <c r="E163" s="25"/>
      <c r="F163" s="25"/>
      <c r="G163" s="25"/>
      <c r="H163" s="25"/>
      <c r="I163" s="25"/>
      <c r="J163" s="25"/>
      <c r="K163" s="25"/>
      <c r="L163" s="25"/>
      <c r="M163" s="25"/>
    </row>
    <row r="164" spans="2:13" ht="11.25">
      <c r="B164" s="9"/>
      <c r="C164" s="25"/>
      <c r="D164" s="25"/>
      <c r="E164" s="25"/>
      <c r="F164" s="25"/>
      <c r="G164" s="25"/>
      <c r="H164" s="25"/>
      <c r="I164" s="25"/>
      <c r="J164" s="25"/>
      <c r="K164" s="25"/>
      <c r="L164" s="25"/>
      <c r="M164" s="25"/>
    </row>
    <row r="165" spans="2:13" ht="11.25">
      <c r="B165" s="9"/>
      <c r="C165" s="25"/>
      <c r="D165" s="25"/>
      <c r="E165" s="25"/>
      <c r="F165" s="25"/>
      <c r="G165" s="25"/>
      <c r="H165" s="25"/>
      <c r="I165" s="25"/>
      <c r="J165" s="25"/>
      <c r="K165" s="25"/>
      <c r="L165" s="25"/>
      <c r="M165" s="25"/>
    </row>
    <row r="166" spans="2:13" ht="11.25">
      <c r="B166" s="9"/>
      <c r="C166" s="25"/>
      <c r="D166" s="25"/>
      <c r="E166" s="25"/>
      <c r="F166" s="25"/>
      <c r="G166" s="25"/>
      <c r="H166" s="25"/>
      <c r="I166" s="25"/>
      <c r="J166" s="25"/>
      <c r="K166" s="25"/>
      <c r="L166" s="25"/>
      <c r="M166" s="25"/>
    </row>
    <row r="167" spans="2:13" ht="11.25">
      <c r="B167" s="9"/>
      <c r="C167" s="25"/>
      <c r="D167" s="25"/>
      <c r="E167" s="25"/>
      <c r="F167" s="25"/>
      <c r="G167" s="25"/>
      <c r="H167" s="25"/>
      <c r="I167" s="25"/>
      <c r="J167" s="25"/>
      <c r="K167" s="25"/>
      <c r="L167" s="25"/>
      <c r="M167" s="25"/>
    </row>
    <row r="168" spans="2:13" ht="11.25">
      <c r="B168" s="9"/>
      <c r="C168" s="25"/>
      <c r="D168" s="25"/>
      <c r="E168" s="25"/>
      <c r="F168" s="25"/>
      <c r="G168" s="25"/>
      <c r="H168" s="25"/>
      <c r="I168" s="25"/>
      <c r="J168" s="25"/>
      <c r="K168" s="25"/>
      <c r="L168" s="25"/>
      <c r="M168" s="25"/>
    </row>
    <row r="169" spans="2:13" ht="11.25">
      <c r="B169" s="9"/>
      <c r="C169" s="25"/>
      <c r="D169" s="25"/>
      <c r="E169" s="25"/>
      <c r="F169" s="25"/>
      <c r="G169" s="25"/>
      <c r="H169" s="25"/>
      <c r="I169" s="25"/>
      <c r="J169" s="25"/>
      <c r="K169" s="25"/>
      <c r="L169" s="25"/>
      <c r="M169" s="25"/>
    </row>
    <row r="170" spans="2:13" ht="11.25">
      <c r="B170" s="9"/>
      <c r="C170" s="25"/>
      <c r="D170" s="25"/>
      <c r="E170" s="25"/>
      <c r="F170" s="25"/>
      <c r="G170" s="25"/>
      <c r="H170" s="25"/>
      <c r="I170" s="25"/>
      <c r="J170" s="25"/>
      <c r="K170" s="25"/>
      <c r="L170" s="25"/>
      <c r="M170" s="25"/>
    </row>
    <row r="171" spans="2:13" ht="11.25">
      <c r="B171" s="9"/>
      <c r="C171" s="25"/>
      <c r="D171" s="25"/>
      <c r="E171" s="25"/>
      <c r="F171" s="25"/>
      <c r="G171" s="25"/>
      <c r="H171" s="25"/>
      <c r="I171" s="25"/>
      <c r="J171" s="25"/>
      <c r="K171" s="25"/>
      <c r="L171" s="25"/>
      <c r="M171" s="25"/>
    </row>
    <row r="172" spans="2:13" ht="11.25">
      <c r="B172" s="9"/>
      <c r="C172" s="25"/>
      <c r="D172" s="25"/>
      <c r="E172" s="25"/>
      <c r="F172" s="25"/>
      <c r="G172" s="25"/>
      <c r="H172" s="25"/>
      <c r="I172" s="25"/>
      <c r="J172" s="25"/>
      <c r="K172" s="25"/>
      <c r="L172" s="25"/>
      <c r="M172" s="25"/>
    </row>
    <row r="173" spans="2:13" ht="11.25">
      <c r="B173" s="9"/>
      <c r="C173" s="25"/>
      <c r="D173" s="25"/>
      <c r="E173" s="25"/>
      <c r="F173" s="25"/>
      <c r="G173" s="25"/>
      <c r="H173" s="25"/>
      <c r="I173" s="25"/>
      <c r="J173" s="25"/>
      <c r="K173" s="25"/>
      <c r="L173" s="25"/>
      <c r="M173" s="25"/>
    </row>
    <row r="174" spans="2:13" ht="11.25">
      <c r="B174" s="9"/>
      <c r="C174" s="25"/>
      <c r="D174" s="25"/>
      <c r="E174" s="25"/>
      <c r="F174" s="25"/>
      <c r="G174" s="25"/>
      <c r="H174" s="25"/>
      <c r="I174" s="25"/>
      <c r="J174" s="25"/>
      <c r="K174" s="25"/>
      <c r="L174" s="25"/>
      <c r="M174" s="25"/>
    </row>
    <row r="175" spans="2:13" ht="11.25">
      <c r="B175" s="9"/>
      <c r="C175" s="25"/>
      <c r="D175" s="25"/>
      <c r="E175" s="25"/>
      <c r="F175" s="25"/>
      <c r="G175" s="25"/>
      <c r="H175" s="25"/>
      <c r="I175" s="25"/>
      <c r="J175" s="25"/>
      <c r="K175" s="25"/>
      <c r="L175" s="25"/>
      <c r="M175" s="25"/>
    </row>
    <row r="176" spans="2:13" ht="11.25">
      <c r="B176" s="9"/>
      <c r="C176" s="25"/>
      <c r="D176" s="25"/>
      <c r="E176" s="25"/>
      <c r="F176" s="25"/>
      <c r="G176" s="25"/>
      <c r="H176" s="25"/>
      <c r="I176" s="25"/>
      <c r="J176" s="25"/>
      <c r="K176" s="25"/>
      <c r="L176" s="25"/>
      <c r="M176" s="25"/>
    </row>
    <row r="177" spans="2:13" ht="11.25">
      <c r="B177" s="9"/>
      <c r="C177" s="25"/>
      <c r="D177" s="25"/>
      <c r="E177" s="25"/>
      <c r="F177" s="25"/>
      <c r="G177" s="25"/>
      <c r="H177" s="25"/>
      <c r="I177" s="25"/>
      <c r="J177" s="25"/>
      <c r="K177" s="25"/>
      <c r="L177" s="25"/>
      <c r="M177" s="25"/>
    </row>
    <row r="178" spans="2:13" ht="11.25">
      <c r="B178" s="9"/>
      <c r="C178" s="25"/>
      <c r="D178" s="25"/>
      <c r="E178" s="25"/>
      <c r="F178" s="25"/>
      <c r="G178" s="25"/>
      <c r="H178" s="25"/>
      <c r="I178" s="25"/>
      <c r="J178" s="25"/>
      <c r="K178" s="25"/>
      <c r="L178" s="25"/>
      <c r="M178" s="25"/>
    </row>
    <row r="179" spans="2:13" ht="11.25">
      <c r="B179" s="9"/>
      <c r="C179" s="25"/>
      <c r="D179" s="25"/>
      <c r="E179" s="25"/>
      <c r="F179" s="25"/>
      <c r="G179" s="25"/>
      <c r="H179" s="25"/>
      <c r="I179" s="25"/>
      <c r="J179" s="25"/>
      <c r="K179" s="25"/>
      <c r="L179" s="25"/>
      <c r="M179" s="25"/>
    </row>
    <row r="180" spans="2:13" ht="11.25">
      <c r="B180" s="9"/>
      <c r="C180" s="25"/>
      <c r="D180" s="25"/>
      <c r="E180" s="25"/>
      <c r="F180" s="25"/>
      <c r="G180" s="25"/>
      <c r="H180" s="25"/>
      <c r="I180" s="25"/>
      <c r="J180" s="25"/>
      <c r="K180" s="25"/>
      <c r="L180" s="25"/>
      <c r="M180" s="25"/>
    </row>
    <row r="181" spans="2:13" ht="11.25">
      <c r="B181" s="9"/>
      <c r="C181" s="25"/>
      <c r="D181" s="25"/>
      <c r="E181" s="25"/>
      <c r="F181" s="25"/>
      <c r="G181" s="25"/>
      <c r="H181" s="25"/>
      <c r="I181" s="25"/>
      <c r="J181" s="25"/>
      <c r="K181" s="25"/>
      <c r="L181" s="25"/>
      <c r="M181" s="25"/>
    </row>
    <row r="182" spans="2:13" ht="11.25">
      <c r="B182" s="9"/>
      <c r="C182" s="25"/>
      <c r="D182" s="25"/>
      <c r="E182" s="25"/>
      <c r="F182" s="25"/>
      <c r="G182" s="25"/>
      <c r="H182" s="25"/>
      <c r="I182" s="25"/>
      <c r="J182" s="25"/>
      <c r="K182" s="25"/>
      <c r="L182" s="25"/>
      <c r="M182" s="25"/>
    </row>
    <row r="183" spans="2:13" ht="11.25">
      <c r="B183" s="9"/>
      <c r="C183" s="25"/>
      <c r="D183" s="25"/>
      <c r="E183" s="25"/>
      <c r="F183" s="25"/>
      <c r="G183" s="25"/>
      <c r="H183" s="25"/>
      <c r="I183" s="25"/>
      <c r="J183" s="25"/>
      <c r="K183" s="25"/>
      <c r="L183" s="25"/>
      <c r="M183" s="25"/>
    </row>
    <row r="184" spans="2:13" ht="11.25">
      <c r="B184" s="9"/>
      <c r="C184" s="25"/>
      <c r="D184" s="25"/>
      <c r="E184" s="25"/>
      <c r="F184" s="25"/>
      <c r="G184" s="25"/>
      <c r="H184" s="25"/>
      <c r="I184" s="25"/>
      <c r="J184" s="25"/>
      <c r="K184" s="25"/>
      <c r="L184" s="25"/>
      <c r="M184" s="25"/>
    </row>
    <row r="185" spans="2:13" ht="11.25">
      <c r="B185" s="9"/>
      <c r="C185" s="25"/>
      <c r="D185" s="25"/>
      <c r="E185" s="25"/>
      <c r="F185" s="25"/>
      <c r="G185" s="25"/>
      <c r="H185" s="25"/>
      <c r="I185" s="25"/>
      <c r="J185" s="25"/>
      <c r="K185" s="25"/>
      <c r="L185" s="25"/>
      <c r="M185" s="25"/>
    </row>
    <row r="186" spans="2:13" ht="11.25">
      <c r="B186" s="9"/>
      <c r="C186" s="25"/>
      <c r="D186" s="25"/>
      <c r="E186" s="25"/>
      <c r="F186" s="25"/>
      <c r="G186" s="25"/>
      <c r="H186" s="25"/>
      <c r="I186" s="25"/>
      <c r="J186" s="25"/>
      <c r="K186" s="25"/>
      <c r="L186" s="25"/>
      <c r="M186" s="25"/>
    </row>
    <row r="187" spans="2:13" ht="11.25">
      <c r="B187" s="9"/>
      <c r="C187" s="25"/>
      <c r="D187" s="25"/>
      <c r="E187" s="25"/>
      <c r="F187" s="25"/>
      <c r="G187" s="25"/>
      <c r="H187" s="25"/>
      <c r="I187" s="25"/>
      <c r="J187" s="25"/>
      <c r="K187" s="25"/>
      <c r="L187" s="25"/>
      <c r="M187" s="25"/>
    </row>
    <row r="188" spans="2:13" ht="11.25">
      <c r="B188" s="9"/>
      <c r="C188" s="25"/>
      <c r="D188" s="25"/>
      <c r="E188" s="25"/>
      <c r="F188" s="25"/>
      <c r="G188" s="25"/>
      <c r="H188" s="25"/>
      <c r="I188" s="25"/>
      <c r="J188" s="25"/>
      <c r="K188" s="25"/>
      <c r="L188" s="25"/>
      <c r="M188" s="25"/>
    </row>
    <row r="189" spans="2:13" ht="11.25">
      <c r="B189" s="9"/>
      <c r="C189" s="25"/>
      <c r="D189" s="25"/>
      <c r="E189" s="25"/>
      <c r="F189" s="25"/>
      <c r="G189" s="25"/>
      <c r="H189" s="25"/>
      <c r="I189" s="25"/>
      <c r="J189" s="25"/>
      <c r="K189" s="25"/>
      <c r="L189" s="25"/>
      <c r="M189" s="25"/>
    </row>
    <row r="190" spans="2:13" ht="11.25">
      <c r="B190" s="9"/>
      <c r="C190" s="25"/>
      <c r="D190" s="25"/>
      <c r="E190" s="25"/>
      <c r="F190" s="25"/>
      <c r="G190" s="25"/>
      <c r="H190" s="25"/>
      <c r="I190" s="25"/>
      <c r="J190" s="25"/>
      <c r="K190" s="25"/>
      <c r="L190" s="25"/>
      <c r="M190" s="25"/>
    </row>
    <row r="191" spans="2:13" ht="11.25">
      <c r="B191" s="9"/>
      <c r="C191" s="25"/>
      <c r="D191" s="25"/>
      <c r="E191" s="25"/>
      <c r="F191" s="25"/>
      <c r="G191" s="25"/>
      <c r="H191" s="25"/>
      <c r="I191" s="25"/>
      <c r="J191" s="25"/>
      <c r="K191" s="25"/>
      <c r="L191" s="25"/>
      <c r="M191" s="25"/>
    </row>
    <row r="192" spans="2:13" ht="11.25">
      <c r="B192" s="9"/>
      <c r="C192" s="25"/>
      <c r="D192" s="25"/>
      <c r="E192" s="25"/>
      <c r="F192" s="25"/>
      <c r="G192" s="25"/>
      <c r="H192" s="25"/>
      <c r="I192" s="25"/>
      <c r="J192" s="25"/>
      <c r="K192" s="25"/>
      <c r="L192" s="25"/>
      <c r="M192" s="25"/>
    </row>
    <row r="193" spans="2:13" ht="11.25">
      <c r="B193" s="9"/>
      <c r="C193" s="25"/>
      <c r="D193" s="25"/>
      <c r="E193" s="25"/>
      <c r="F193" s="25"/>
      <c r="G193" s="25"/>
      <c r="H193" s="25"/>
      <c r="I193" s="25"/>
      <c r="J193" s="25"/>
      <c r="K193" s="25"/>
      <c r="L193" s="25"/>
      <c r="M193" s="25"/>
    </row>
    <row r="194" spans="2:13" ht="11.25">
      <c r="B194" s="9"/>
      <c r="C194" s="25"/>
      <c r="D194" s="25"/>
      <c r="E194" s="25"/>
      <c r="F194" s="25"/>
      <c r="G194" s="25"/>
      <c r="H194" s="25"/>
      <c r="I194" s="25"/>
      <c r="J194" s="25"/>
      <c r="K194" s="25"/>
      <c r="L194" s="25"/>
      <c r="M194" s="25"/>
    </row>
    <row r="195" spans="2:13" ht="11.25">
      <c r="B195" s="9"/>
      <c r="C195" s="25"/>
      <c r="D195" s="25"/>
      <c r="E195" s="25"/>
      <c r="F195" s="25"/>
      <c r="G195" s="25"/>
      <c r="H195" s="25"/>
      <c r="I195" s="25"/>
      <c r="J195" s="25"/>
      <c r="K195" s="25"/>
      <c r="L195" s="25"/>
      <c r="M195" s="25"/>
    </row>
    <row r="196" spans="2:13" ht="11.25">
      <c r="B196" s="9"/>
      <c r="C196" s="25"/>
      <c r="D196" s="25"/>
      <c r="E196" s="25"/>
      <c r="F196" s="25"/>
      <c r="G196" s="25"/>
      <c r="H196" s="25"/>
      <c r="I196" s="25"/>
      <c r="J196" s="25"/>
      <c r="K196" s="25"/>
      <c r="L196" s="25"/>
      <c r="M196" s="25"/>
    </row>
    <row r="197" spans="2:13" ht="11.25">
      <c r="B197" s="9"/>
      <c r="C197" s="25"/>
      <c r="D197" s="25"/>
      <c r="E197" s="25"/>
      <c r="F197" s="25"/>
      <c r="G197" s="25"/>
      <c r="H197" s="25"/>
      <c r="I197" s="25"/>
      <c r="J197" s="25"/>
      <c r="K197" s="25"/>
      <c r="L197" s="25"/>
      <c r="M197" s="25"/>
    </row>
    <row r="198" spans="2:13" ht="11.25">
      <c r="B198" s="9"/>
      <c r="C198" s="25"/>
      <c r="D198" s="25"/>
      <c r="E198" s="25"/>
      <c r="F198" s="25"/>
      <c r="G198" s="25"/>
      <c r="H198" s="25"/>
      <c r="I198" s="25"/>
      <c r="J198" s="25"/>
      <c r="K198" s="25"/>
      <c r="L198" s="25"/>
      <c r="M198" s="25"/>
    </row>
    <row r="199" spans="2:13" ht="11.25">
      <c r="B199" s="9"/>
      <c r="C199" s="25"/>
      <c r="D199" s="25"/>
      <c r="E199" s="25"/>
      <c r="F199" s="25"/>
      <c r="G199" s="25"/>
      <c r="H199" s="25"/>
      <c r="I199" s="25"/>
      <c r="J199" s="25"/>
      <c r="K199" s="25"/>
      <c r="L199" s="25"/>
      <c r="M199" s="25"/>
    </row>
    <row r="200" spans="2:13" ht="11.25">
      <c r="B200" s="9"/>
      <c r="C200" s="25"/>
      <c r="D200" s="25"/>
      <c r="E200" s="25"/>
      <c r="F200" s="25"/>
      <c r="G200" s="25"/>
      <c r="H200" s="25"/>
      <c r="I200" s="25"/>
      <c r="J200" s="25"/>
      <c r="K200" s="25"/>
      <c r="L200" s="25"/>
      <c r="M200" s="25"/>
    </row>
    <row r="201" spans="2:13" ht="11.25">
      <c r="B201" s="9"/>
      <c r="C201" s="25"/>
      <c r="D201" s="25"/>
      <c r="E201" s="25"/>
      <c r="F201" s="25"/>
      <c r="G201" s="25"/>
      <c r="H201" s="25"/>
      <c r="I201" s="25"/>
      <c r="J201" s="25"/>
      <c r="K201" s="25"/>
      <c r="L201" s="25"/>
      <c r="M201" s="25"/>
    </row>
    <row r="202" spans="2:13" ht="11.25">
      <c r="B202" s="9"/>
      <c r="C202" s="25"/>
      <c r="D202" s="25"/>
      <c r="E202" s="25"/>
      <c r="F202" s="25"/>
      <c r="G202" s="25"/>
      <c r="H202" s="25"/>
      <c r="I202" s="25"/>
      <c r="J202" s="25"/>
      <c r="K202" s="25"/>
      <c r="L202" s="25"/>
      <c r="M202" s="25"/>
    </row>
    <row r="203" spans="2:13" ht="11.25">
      <c r="B203" s="9"/>
      <c r="C203" s="25"/>
      <c r="D203" s="25"/>
      <c r="E203" s="25"/>
      <c r="F203" s="25"/>
      <c r="G203" s="25"/>
      <c r="H203" s="25"/>
      <c r="I203" s="25"/>
      <c r="J203" s="25"/>
      <c r="K203" s="25"/>
      <c r="L203" s="25"/>
      <c r="M203" s="25"/>
    </row>
    <row r="204" spans="2:13" ht="11.25">
      <c r="B204" s="9"/>
      <c r="C204" s="25"/>
      <c r="D204" s="25"/>
      <c r="E204" s="25"/>
      <c r="F204" s="25"/>
      <c r="G204" s="25"/>
      <c r="H204" s="25"/>
      <c r="I204" s="25"/>
      <c r="J204" s="25"/>
      <c r="K204" s="25"/>
      <c r="L204" s="25"/>
      <c r="M204" s="25"/>
    </row>
    <row r="205" spans="2:13" ht="11.25">
      <c r="B205" s="9"/>
      <c r="C205" s="25"/>
      <c r="D205" s="25"/>
      <c r="E205" s="25"/>
      <c r="F205" s="25"/>
      <c r="G205" s="25"/>
      <c r="H205" s="25"/>
      <c r="I205" s="25"/>
      <c r="J205" s="25"/>
      <c r="K205" s="25"/>
      <c r="L205" s="25"/>
      <c r="M205" s="25"/>
    </row>
    <row r="206" spans="2:13" ht="11.25">
      <c r="B206" s="9"/>
      <c r="C206" s="25"/>
      <c r="D206" s="25"/>
      <c r="E206" s="25"/>
      <c r="F206" s="25"/>
      <c r="G206" s="25"/>
      <c r="H206" s="25"/>
      <c r="I206" s="25"/>
      <c r="J206" s="25"/>
      <c r="K206" s="25"/>
      <c r="L206" s="25"/>
      <c r="M206" s="25"/>
    </row>
    <row r="207" spans="2:13" ht="11.25">
      <c r="B207" s="9"/>
      <c r="C207" s="25"/>
      <c r="D207" s="25"/>
      <c r="E207" s="25"/>
      <c r="F207" s="25"/>
      <c r="G207" s="25"/>
      <c r="H207" s="25"/>
      <c r="I207" s="25"/>
      <c r="J207" s="25"/>
      <c r="K207" s="25"/>
      <c r="L207" s="25"/>
      <c r="M207" s="25"/>
    </row>
    <row r="208" spans="2:13" ht="11.25">
      <c r="B208" s="9"/>
      <c r="C208" s="25"/>
      <c r="D208" s="25"/>
      <c r="E208" s="25"/>
      <c r="F208" s="25"/>
      <c r="G208" s="25"/>
      <c r="H208" s="25"/>
      <c r="I208" s="25"/>
      <c r="J208" s="25"/>
      <c r="K208" s="25"/>
      <c r="L208" s="25"/>
      <c r="M208" s="25"/>
    </row>
    <row r="209" spans="2:13" ht="11.25">
      <c r="B209" s="9"/>
      <c r="C209" s="25"/>
      <c r="D209" s="25"/>
      <c r="E209" s="25"/>
      <c r="F209" s="25"/>
      <c r="G209" s="25"/>
      <c r="H209" s="25"/>
      <c r="I209" s="25"/>
      <c r="J209" s="25"/>
      <c r="K209" s="25"/>
      <c r="L209" s="25"/>
      <c r="M209" s="25"/>
    </row>
    <row r="210" spans="2:13" ht="11.25">
      <c r="B210" s="9"/>
      <c r="C210" s="25"/>
      <c r="D210" s="25"/>
      <c r="E210" s="25"/>
      <c r="F210" s="25"/>
      <c r="G210" s="25"/>
      <c r="H210" s="25"/>
      <c r="I210" s="25"/>
      <c r="J210" s="25"/>
      <c r="K210" s="25"/>
      <c r="L210" s="25"/>
      <c r="M210" s="25"/>
    </row>
    <row r="211" spans="2:13" ht="11.25">
      <c r="B211" s="9"/>
      <c r="C211" s="25"/>
      <c r="D211" s="25"/>
      <c r="E211" s="25"/>
      <c r="F211" s="25"/>
      <c r="G211" s="25"/>
      <c r="H211" s="25"/>
      <c r="I211" s="25"/>
      <c r="J211" s="25"/>
      <c r="K211" s="25"/>
      <c r="L211" s="25"/>
      <c r="M211" s="25"/>
    </row>
    <row r="212" spans="2:13" ht="11.25">
      <c r="B212" s="9"/>
      <c r="C212" s="25"/>
      <c r="D212" s="25"/>
      <c r="E212" s="25"/>
      <c r="F212" s="25"/>
      <c r="G212" s="25"/>
      <c r="H212" s="25"/>
      <c r="I212" s="25"/>
      <c r="J212" s="25"/>
      <c r="K212" s="25"/>
      <c r="L212" s="25"/>
      <c r="M212" s="25"/>
    </row>
  </sheetData>
  <printOptions/>
  <pageMargins left="0.36" right="0.75" top="0.22" bottom="0.34" header="0.5" footer="0.5"/>
  <pageSetup fitToHeight="1" fitToWidth="1" horizontalDpi="600" verticalDpi="600" orientation="landscape" paperSize="9" scale="81"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R211"/>
  <sheetViews>
    <sheetView workbookViewId="0" topLeftCell="A1">
      <pane ySplit="3" topLeftCell="BM4" activePane="bottomLeft" state="frozen"/>
      <selection pane="topLeft" activeCell="P27" sqref="P27"/>
      <selection pane="bottomLeft" activeCell="A1" sqref="A1"/>
    </sheetView>
  </sheetViews>
  <sheetFormatPr defaultColWidth="9.140625" defaultRowHeight="12.75"/>
  <cols>
    <col min="1" max="1" width="14.7109375" style="20" customWidth="1"/>
    <col min="2" max="2" width="8.421875" style="3" customWidth="1"/>
    <col min="3" max="3" width="9.57421875" style="21" customWidth="1"/>
    <col min="4" max="4" width="9.28125" style="21" customWidth="1"/>
    <col min="5" max="5" width="9.57421875" style="21" customWidth="1"/>
    <col min="6" max="6" width="7.140625" style="21" customWidth="1"/>
    <col min="7" max="7" width="8.00390625" style="21" customWidth="1"/>
    <col min="8" max="8" width="8.140625" style="21" customWidth="1"/>
    <col min="9" max="9" width="7.28125" style="21" customWidth="1"/>
    <col min="10" max="14" width="8.421875" style="21" customWidth="1"/>
    <col min="15" max="16384" width="9.140625" style="21" customWidth="1"/>
  </cols>
  <sheetData>
    <row r="1" spans="1:12" ht="10.5" customHeight="1">
      <c r="A1" s="20" t="s">
        <v>150</v>
      </c>
      <c r="B1" s="20"/>
      <c r="E1" s="3"/>
      <c r="I1" s="20"/>
      <c r="J1" s="3"/>
      <c r="K1" s="3"/>
      <c r="L1" s="184"/>
    </row>
    <row r="2" spans="3:14" ht="11.25">
      <c r="C2" s="25"/>
      <c r="D2" s="25"/>
      <c r="F2" s="25"/>
      <c r="G2" s="25"/>
      <c r="H2" s="25"/>
      <c r="I2" s="12"/>
      <c r="J2" s="12"/>
      <c r="K2" s="12"/>
      <c r="L2" s="9"/>
      <c r="M2" s="9"/>
      <c r="N2" s="96"/>
    </row>
    <row r="3" spans="1:17" s="20" customFormat="1" ht="11.25">
      <c r="A3" s="10"/>
      <c r="B3" s="185">
        <v>1990</v>
      </c>
      <c r="C3" s="185">
        <v>1991</v>
      </c>
      <c r="D3" s="185">
        <v>1992</v>
      </c>
      <c r="E3" s="185">
        <v>1993</v>
      </c>
      <c r="F3" s="185">
        <v>1994</v>
      </c>
      <c r="G3" s="185">
        <v>1995</v>
      </c>
      <c r="H3" s="185">
        <v>1996</v>
      </c>
      <c r="I3" s="185">
        <v>1997</v>
      </c>
      <c r="J3" s="185">
        <v>1998</v>
      </c>
      <c r="K3" s="185">
        <v>1999</v>
      </c>
      <c r="L3" s="185">
        <v>2000</v>
      </c>
      <c r="M3" s="185">
        <v>2001</v>
      </c>
      <c r="N3" s="185">
        <v>2002</v>
      </c>
      <c r="O3" s="185">
        <v>2003</v>
      </c>
      <c r="P3" s="186">
        <v>2004</v>
      </c>
      <c r="Q3" s="186">
        <v>2005</v>
      </c>
    </row>
    <row r="4" spans="1:18" s="25" customFormat="1" ht="12.75">
      <c r="A4" s="15" t="s">
        <v>1</v>
      </c>
      <c r="B4" s="187" t="s">
        <v>40</v>
      </c>
      <c r="C4" s="188">
        <v>36.217233</v>
      </c>
      <c r="D4" s="188">
        <v>35.429233</v>
      </c>
      <c r="E4" s="188">
        <v>38.434747</v>
      </c>
      <c r="F4" s="188">
        <v>44.88264100000001</v>
      </c>
      <c r="G4" s="188">
        <v>45.567838</v>
      </c>
      <c r="H4" s="188">
        <v>41.800784</v>
      </c>
      <c r="I4" s="188">
        <v>43.662711</v>
      </c>
      <c r="J4" s="189">
        <v>41.102</v>
      </c>
      <c r="K4" s="188">
        <v>37.284</v>
      </c>
      <c r="L4" s="188">
        <v>51.047</v>
      </c>
      <c r="M4" s="188">
        <v>53.182</v>
      </c>
      <c r="N4" s="188">
        <v>52.889</v>
      </c>
      <c r="O4" s="25">
        <v>50.542</v>
      </c>
      <c r="R4" s="2"/>
    </row>
    <row r="5" spans="1:18" s="25" customFormat="1" ht="12.75">
      <c r="A5" s="15" t="s">
        <v>2</v>
      </c>
      <c r="B5" s="190">
        <v>18.1</v>
      </c>
      <c r="C5" s="191">
        <v>18.54</v>
      </c>
      <c r="D5" s="191">
        <v>19.433</v>
      </c>
      <c r="E5" s="191">
        <v>20.013</v>
      </c>
      <c r="F5" s="191">
        <v>21.652</v>
      </c>
      <c r="G5" s="192">
        <v>22.352808</v>
      </c>
      <c r="H5" s="192">
        <v>21.306658</v>
      </c>
      <c r="I5" s="191">
        <v>21.5</v>
      </c>
      <c r="J5" s="193">
        <v>21.416</v>
      </c>
      <c r="K5" s="194">
        <v>23.236</v>
      </c>
      <c r="L5" s="194">
        <v>24.021</v>
      </c>
      <c r="M5" s="194">
        <v>22.156</v>
      </c>
      <c r="N5" s="194">
        <v>22.516</v>
      </c>
      <c r="O5" s="25">
        <v>23.009</v>
      </c>
      <c r="R5" s="2"/>
    </row>
    <row r="6" spans="1:18" s="25" customFormat="1" ht="12.75">
      <c r="A6" s="15" t="s">
        <v>3</v>
      </c>
      <c r="B6" s="195" t="s">
        <v>40</v>
      </c>
      <c r="C6" s="196">
        <v>196</v>
      </c>
      <c r="D6" s="196">
        <v>200.1</v>
      </c>
      <c r="E6" s="196">
        <v>199.1</v>
      </c>
      <c r="F6" s="196">
        <v>212.9</v>
      </c>
      <c r="G6" s="197">
        <v>237.788633</v>
      </c>
      <c r="H6" s="198">
        <v>236.584</v>
      </c>
      <c r="I6" s="198">
        <v>245.881</v>
      </c>
      <c r="J6" s="198">
        <v>257.372</v>
      </c>
      <c r="K6" s="198">
        <v>278.427</v>
      </c>
      <c r="L6" s="198">
        <v>280.708</v>
      </c>
      <c r="M6" s="198">
        <v>288.964</v>
      </c>
      <c r="N6" s="198">
        <v>285.214</v>
      </c>
      <c r="O6" s="25">
        <v>290.75</v>
      </c>
      <c r="R6" s="2"/>
    </row>
    <row r="7" spans="1:16" s="9" customFormat="1" ht="11.25">
      <c r="A7" s="15" t="s">
        <v>4</v>
      </c>
      <c r="B7" s="199" t="s">
        <v>40</v>
      </c>
      <c r="C7" s="200">
        <v>13.914</v>
      </c>
      <c r="D7" s="200">
        <v>12.492</v>
      </c>
      <c r="E7" s="201">
        <v>15.368</v>
      </c>
      <c r="F7" s="201">
        <v>15.745</v>
      </c>
      <c r="G7" s="201">
        <v>13.224</v>
      </c>
      <c r="H7" s="189">
        <v>15.897</v>
      </c>
      <c r="I7" s="201">
        <v>18.128</v>
      </c>
      <c r="J7" s="189">
        <v>20.594</v>
      </c>
      <c r="K7" s="189">
        <v>21.4</v>
      </c>
      <c r="L7" s="189">
        <v>21.5</v>
      </c>
      <c r="M7" s="189">
        <v>21.6</v>
      </c>
      <c r="N7" s="189">
        <v>21.7</v>
      </c>
      <c r="O7" s="189">
        <v>21.8</v>
      </c>
      <c r="P7" s="202" t="s">
        <v>151</v>
      </c>
    </row>
    <row r="8" spans="1:18" s="25" customFormat="1" ht="12.75">
      <c r="A8" s="15" t="s">
        <v>5</v>
      </c>
      <c r="B8" s="203" t="s">
        <v>40</v>
      </c>
      <c r="C8" s="204">
        <v>87.752</v>
      </c>
      <c r="D8" s="204">
        <v>89.426</v>
      </c>
      <c r="E8" s="205">
        <v>92.031</v>
      </c>
      <c r="F8" s="205">
        <v>97.603</v>
      </c>
      <c r="G8" s="205">
        <v>101.648152</v>
      </c>
      <c r="H8" s="206">
        <v>101.983244</v>
      </c>
      <c r="I8" s="206">
        <v>109.499244</v>
      </c>
      <c r="J8" s="206">
        <v>124.993</v>
      </c>
      <c r="K8" s="205">
        <v>134.262</v>
      </c>
      <c r="L8" s="205">
        <v>148.717</v>
      </c>
      <c r="M8" s="205">
        <v>161.045</v>
      </c>
      <c r="N8" s="205">
        <v>184.549</v>
      </c>
      <c r="O8" s="114">
        <v>192.595</v>
      </c>
      <c r="R8" s="2"/>
    </row>
    <row r="9" spans="1:18" s="25" customFormat="1" ht="12.75">
      <c r="A9" s="15" t="s">
        <v>6</v>
      </c>
      <c r="B9" s="187" t="s">
        <v>40</v>
      </c>
      <c r="C9" s="201">
        <v>157.961</v>
      </c>
      <c r="D9" s="201">
        <v>162.587</v>
      </c>
      <c r="E9" s="201">
        <v>156.98</v>
      </c>
      <c r="F9" s="201">
        <v>166.089</v>
      </c>
      <c r="G9" s="201">
        <v>178.22259599999998</v>
      </c>
      <c r="H9" s="201">
        <v>179.978247</v>
      </c>
      <c r="I9" s="201">
        <v>181.44821100000001</v>
      </c>
      <c r="J9" s="201">
        <v>189.090954</v>
      </c>
      <c r="K9" s="201">
        <v>204.713</v>
      </c>
      <c r="L9" s="201">
        <v>203.999</v>
      </c>
      <c r="M9" s="201">
        <v>206.87</v>
      </c>
      <c r="N9" s="201">
        <v>204.359</v>
      </c>
      <c r="O9" s="114">
        <v>203.595</v>
      </c>
      <c r="R9" s="2"/>
    </row>
    <row r="10" spans="1:18" s="25" customFormat="1" ht="12.75">
      <c r="A10" s="15" t="s">
        <v>7</v>
      </c>
      <c r="B10" s="207">
        <v>5.13</v>
      </c>
      <c r="C10" s="208">
        <v>5.138</v>
      </c>
      <c r="D10" s="208">
        <v>5.15</v>
      </c>
      <c r="E10" s="208">
        <v>5.095</v>
      </c>
      <c r="F10" s="208">
        <v>5.258</v>
      </c>
      <c r="G10" s="209">
        <v>5.493</v>
      </c>
      <c r="H10" s="209">
        <v>6.316</v>
      </c>
      <c r="I10" s="209">
        <v>6.998</v>
      </c>
      <c r="J10" s="209">
        <v>8.203</v>
      </c>
      <c r="K10" s="210">
        <v>10.206</v>
      </c>
      <c r="L10" s="210">
        <v>12.275</v>
      </c>
      <c r="M10" s="210">
        <v>12.325</v>
      </c>
      <c r="N10" s="210">
        <v>14.275</v>
      </c>
      <c r="O10" s="114">
        <v>15.65</v>
      </c>
      <c r="R10" s="2"/>
    </row>
    <row r="11" spans="1:18" s="25" customFormat="1" ht="12.75">
      <c r="A11" s="15" t="s">
        <v>8</v>
      </c>
      <c r="B11" s="187" t="s">
        <v>40</v>
      </c>
      <c r="C11" s="201">
        <v>134.74118299999998</v>
      </c>
      <c r="D11" s="201">
        <v>142.136516</v>
      </c>
      <c r="E11" s="201">
        <v>134.34228</v>
      </c>
      <c r="F11" s="12">
        <v>139.45478599999998</v>
      </c>
      <c r="G11" s="201">
        <v>163.029754</v>
      </c>
      <c r="H11" s="9">
        <v>175.24958600000002</v>
      </c>
      <c r="I11" s="189">
        <v>173.700456</v>
      </c>
      <c r="J11" s="189">
        <v>184.75</v>
      </c>
      <c r="K11" s="201">
        <v>177.291</v>
      </c>
      <c r="L11" s="201">
        <v>184.677</v>
      </c>
      <c r="M11" s="201">
        <v>186.513</v>
      </c>
      <c r="N11" s="201">
        <v>192.681</v>
      </c>
      <c r="O11" s="211">
        <v>174.088</v>
      </c>
      <c r="R11" s="2"/>
    </row>
    <row r="12" spans="1:18" s="25" customFormat="1" ht="12.75">
      <c r="A12" s="15" t="s">
        <v>9</v>
      </c>
      <c r="B12" s="212">
        <v>3.178</v>
      </c>
      <c r="C12" s="213">
        <v>3.173026</v>
      </c>
      <c r="D12" s="201">
        <v>4.027557</v>
      </c>
      <c r="E12" s="201">
        <v>4.2341310000000005</v>
      </c>
      <c r="F12" s="201">
        <v>3.933038</v>
      </c>
      <c r="G12" s="189">
        <v>5.486</v>
      </c>
      <c r="H12" s="189">
        <v>3.505614</v>
      </c>
      <c r="I12" s="9">
        <v>4.39582</v>
      </c>
      <c r="J12" s="189">
        <v>4.97</v>
      </c>
      <c r="K12" s="201">
        <v>6.313</v>
      </c>
      <c r="L12" s="201">
        <v>7.609</v>
      </c>
      <c r="M12" s="201">
        <v>8.7</v>
      </c>
      <c r="N12" s="201">
        <v>9.179</v>
      </c>
      <c r="O12" s="114">
        <v>9.645</v>
      </c>
      <c r="R12" s="2"/>
    </row>
    <row r="13" spans="1:18" s="25" customFormat="1" ht="12.75">
      <c r="A13" s="15" t="s">
        <v>10</v>
      </c>
      <c r="B13" s="214" t="s">
        <v>40</v>
      </c>
      <c r="C13" s="215">
        <v>57.106279</v>
      </c>
      <c r="D13" s="215">
        <v>60.987685</v>
      </c>
      <c r="E13" s="215">
        <v>62.072233</v>
      </c>
      <c r="F13" s="215">
        <v>63.878103</v>
      </c>
      <c r="G13" s="215">
        <v>67.144582</v>
      </c>
      <c r="H13" s="215">
        <v>69.43980400000001</v>
      </c>
      <c r="I13" s="215">
        <v>70.62161400000001</v>
      </c>
      <c r="J13" s="216">
        <v>78.5</v>
      </c>
      <c r="K13" s="215">
        <v>83.564</v>
      </c>
      <c r="L13" s="215">
        <v>79.565</v>
      </c>
      <c r="M13" s="215">
        <v>78.492</v>
      </c>
      <c r="N13" s="215">
        <v>77.418</v>
      </c>
      <c r="O13" s="217">
        <v>77</v>
      </c>
      <c r="R13" s="2"/>
    </row>
    <row r="14" spans="1:18" s="25" customFormat="1" ht="12.75">
      <c r="A14" s="15" t="s">
        <v>11</v>
      </c>
      <c r="B14" s="218">
        <v>13.315</v>
      </c>
      <c r="C14" s="219">
        <v>13.576</v>
      </c>
      <c r="D14" s="219">
        <v>13.7</v>
      </c>
      <c r="E14" s="219">
        <v>14.17</v>
      </c>
      <c r="F14" s="219">
        <v>14.7</v>
      </c>
      <c r="G14" s="220">
        <v>26.504</v>
      </c>
      <c r="H14" s="220">
        <v>27.781</v>
      </c>
      <c r="I14" s="221">
        <v>28.594314999999998</v>
      </c>
      <c r="J14" s="220">
        <v>30.25</v>
      </c>
      <c r="K14" s="221">
        <v>33.982</v>
      </c>
      <c r="L14" s="222">
        <v>35.122</v>
      </c>
      <c r="M14" s="222">
        <v>37.532</v>
      </c>
      <c r="N14" s="222">
        <v>38.498</v>
      </c>
      <c r="O14" s="114">
        <v>39.557</v>
      </c>
      <c r="R14" s="2"/>
    </row>
    <row r="15" spans="1:18" s="25" customFormat="1" ht="12.75">
      <c r="A15" s="15" t="s">
        <v>12</v>
      </c>
      <c r="B15" s="223" t="s">
        <v>40</v>
      </c>
      <c r="C15" s="224">
        <v>18.934319</v>
      </c>
      <c r="D15" s="224">
        <v>17.02466</v>
      </c>
      <c r="E15" s="225">
        <v>15.8</v>
      </c>
      <c r="F15" s="224">
        <v>18.376799</v>
      </c>
      <c r="G15" s="224">
        <v>18.794366</v>
      </c>
      <c r="H15" s="226">
        <v>23.210528</v>
      </c>
      <c r="I15" s="224">
        <v>24.835594</v>
      </c>
      <c r="J15" s="225">
        <v>25.295</v>
      </c>
      <c r="K15" s="227">
        <v>26.087</v>
      </c>
      <c r="L15" s="227">
        <v>26.836</v>
      </c>
      <c r="M15" s="227">
        <v>29.967</v>
      </c>
      <c r="N15" s="227">
        <v>29.724</v>
      </c>
      <c r="O15" s="168">
        <v>27.9</v>
      </c>
      <c r="R15" s="2"/>
    </row>
    <row r="16" spans="1:18" s="25" customFormat="1" ht="12.75">
      <c r="A16" s="15" t="s">
        <v>13</v>
      </c>
      <c r="B16" s="228">
        <v>26.3</v>
      </c>
      <c r="C16" s="228">
        <v>24.7</v>
      </c>
      <c r="D16" s="228">
        <v>24.7</v>
      </c>
      <c r="E16" s="228">
        <v>25</v>
      </c>
      <c r="F16" s="228">
        <v>25.7</v>
      </c>
      <c r="G16" s="229">
        <v>24.484</v>
      </c>
      <c r="H16" s="230">
        <v>24.967029999999998</v>
      </c>
      <c r="I16" s="229">
        <v>25.712123</v>
      </c>
      <c r="J16" s="230">
        <v>28.131186000000003</v>
      </c>
      <c r="K16" s="231">
        <v>29.656</v>
      </c>
      <c r="L16" s="231">
        <v>31.975</v>
      </c>
      <c r="M16" s="231">
        <v>30.478</v>
      </c>
      <c r="N16" s="231">
        <v>31.967</v>
      </c>
      <c r="O16" s="25">
        <v>30.926</v>
      </c>
      <c r="R16" s="2"/>
    </row>
    <row r="17" spans="1:18" s="25" customFormat="1" ht="12.75">
      <c r="A17" s="15" t="s">
        <v>14</v>
      </c>
      <c r="B17" s="232">
        <v>26.519</v>
      </c>
      <c r="C17" s="233">
        <v>25.368</v>
      </c>
      <c r="D17" s="233">
        <v>24.285</v>
      </c>
      <c r="E17" s="234">
        <v>25.907</v>
      </c>
      <c r="F17" s="233">
        <v>26.995</v>
      </c>
      <c r="G17" s="235">
        <v>31.606715</v>
      </c>
      <c r="H17" s="235">
        <v>33.323705000000004</v>
      </c>
      <c r="I17" s="236">
        <v>35.05996</v>
      </c>
      <c r="J17" s="236">
        <v>33.337</v>
      </c>
      <c r="K17" s="236">
        <v>33.179</v>
      </c>
      <c r="L17" s="235">
        <v>35.621</v>
      </c>
      <c r="M17" s="235">
        <v>34.158</v>
      </c>
      <c r="N17" s="235">
        <v>36.652</v>
      </c>
      <c r="O17" s="25">
        <v>36.638</v>
      </c>
      <c r="R17" s="2"/>
    </row>
    <row r="18" spans="1:18" s="25" customFormat="1" ht="12.75">
      <c r="A18" s="15" t="s">
        <v>15</v>
      </c>
      <c r="B18" s="237" t="s">
        <v>40</v>
      </c>
      <c r="C18" s="238">
        <v>139.003819</v>
      </c>
      <c r="D18" s="238">
        <v>135.611176</v>
      </c>
      <c r="E18" s="238">
        <v>144.187617</v>
      </c>
      <c r="F18" s="238">
        <v>155.337097</v>
      </c>
      <c r="G18" s="238">
        <v>161.46753099999998</v>
      </c>
      <c r="H18" s="238">
        <v>166.181912</v>
      </c>
      <c r="I18" s="239">
        <v>169.203317</v>
      </c>
      <c r="J18" s="239">
        <v>172.003534</v>
      </c>
      <c r="K18" s="238">
        <v>166.26</v>
      </c>
      <c r="L18" s="238">
        <v>165.621</v>
      </c>
      <c r="M18" s="238">
        <v>163.264</v>
      </c>
      <c r="N18" s="238">
        <v>164.035</v>
      </c>
      <c r="O18" s="25">
        <v>167.143</v>
      </c>
      <c r="R18" s="2"/>
    </row>
    <row r="19" spans="1:17" s="27" customFormat="1" ht="15" customHeight="1">
      <c r="A19" s="10" t="s">
        <v>16</v>
      </c>
      <c r="B19" s="73" t="s">
        <v>40</v>
      </c>
      <c r="C19" s="73">
        <v>932.1248590000001</v>
      </c>
      <c r="D19" s="73">
        <v>947.089827</v>
      </c>
      <c r="E19" s="73">
        <v>952.7350079999999</v>
      </c>
      <c r="F19" s="73">
        <v>1012.5044640000001</v>
      </c>
      <c r="G19" s="73">
        <v>1102.813975</v>
      </c>
      <c r="H19" s="73">
        <v>1127.525112</v>
      </c>
      <c r="I19" s="73">
        <v>1159.2403650000003</v>
      </c>
      <c r="J19" s="73">
        <v>1220.007674</v>
      </c>
      <c r="K19" s="73">
        <v>1265.86</v>
      </c>
      <c r="L19" s="73">
        <v>1309.2930000000003</v>
      </c>
      <c r="M19" s="73">
        <v>1335.246</v>
      </c>
      <c r="N19" s="73">
        <v>1365.6560000000004</v>
      </c>
      <c r="O19" s="73">
        <v>1360.838</v>
      </c>
      <c r="Q19" s="25"/>
    </row>
    <row r="20" spans="1:17" s="27" customFormat="1" ht="15" customHeight="1">
      <c r="A20" s="10" t="s">
        <v>17</v>
      </c>
      <c r="B20" s="73" t="s">
        <v>40</v>
      </c>
      <c r="C20" s="73">
        <v>735.29904</v>
      </c>
      <c r="D20" s="73">
        <v>755.2686510000001</v>
      </c>
      <c r="E20" s="73">
        <v>747.2593909999999</v>
      </c>
      <c r="F20" s="73">
        <v>792.7753670000002</v>
      </c>
      <c r="G20" s="73">
        <v>874.1629210000001</v>
      </c>
      <c r="H20" s="73">
        <v>890.8158370000001</v>
      </c>
      <c r="I20" s="73">
        <v>915.3490880000002</v>
      </c>
      <c r="J20" s="73">
        <v>972.6571399999999</v>
      </c>
      <c r="K20" s="73">
        <v>1021.785</v>
      </c>
      <c r="L20" s="73">
        <v>1062.53</v>
      </c>
      <c r="M20" s="73">
        <v>1115.6680000000003</v>
      </c>
      <c r="N20" s="73">
        <v>1142.4530000000002</v>
      </c>
      <c r="O20" s="73">
        <v>1134.048</v>
      </c>
      <c r="Q20" s="25"/>
    </row>
    <row r="21" spans="1:17" s="27" customFormat="1" ht="15" customHeight="1">
      <c r="A21" s="10" t="s">
        <v>18</v>
      </c>
      <c r="B21" s="73" t="s">
        <v>40</v>
      </c>
      <c r="C21" s="73">
        <v>749.21304</v>
      </c>
      <c r="D21" s="73">
        <v>767.760651</v>
      </c>
      <c r="E21" s="73">
        <v>762.6273909999999</v>
      </c>
      <c r="F21" s="73">
        <v>808.5203670000002</v>
      </c>
      <c r="G21" s="73">
        <v>887.386921</v>
      </c>
      <c r="H21" s="73">
        <v>906.712837</v>
      </c>
      <c r="I21" s="73">
        <v>933.4770880000002</v>
      </c>
      <c r="J21" s="73">
        <v>993.2511399999999</v>
      </c>
      <c r="K21" s="73">
        <v>1043.185</v>
      </c>
      <c r="L21" s="73">
        <v>1084.03</v>
      </c>
      <c r="M21" s="73">
        <v>1115.6680000000003</v>
      </c>
      <c r="N21" s="73">
        <v>1142.4530000000002</v>
      </c>
      <c r="O21" s="73">
        <v>1134.048</v>
      </c>
      <c r="Q21" s="25"/>
    </row>
    <row r="22" spans="1:17" s="27" customFormat="1" ht="15" customHeight="1">
      <c r="A22" s="10" t="s">
        <v>19</v>
      </c>
      <c r="B22" s="73" t="s">
        <v>40</v>
      </c>
      <c r="C22" s="73">
        <v>735.29904</v>
      </c>
      <c r="D22" s="73">
        <v>755.2686510000001</v>
      </c>
      <c r="E22" s="73">
        <v>747.2593909999999</v>
      </c>
      <c r="F22" s="73">
        <v>792.7753670000002</v>
      </c>
      <c r="G22" s="73">
        <v>874.1629210000001</v>
      </c>
      <c r="H22" s="73">
        <v>890.8158370000001</v>
      </c>
      <c r="I22" s="73">
        <v>915.3490880000002</v>
      </c>
      <c r="J22" s="73">
        <v>972.6571399999999</v>
      </c>
      <c r="K22" s="73">
        <v>1021.785</v>
      </c>
      <c r="L22" s="73">
        <v>1062.53</v>
      </c>
      <c r="M22" s="73">
        <v>1094.0680000000002</v>
      </c>
      <c r="N22" s="73">
        <v>1120.7530000000002</v>
      </c>
      <c r="O22" s="73">
        <v>1112.248</v>
      </c>
      <c r="Q22" s="25"/>
    </row>
    <row r="23" spans="1:18" s="25" customFormat="1" ht="12.75">
      <c r="A23" s="15" t="s">
        <v>20</v>
      </c>
      <c r="B23" s="240" t="s">
        <v>40</v>
      </c>
      <c r="C23" s="240" t="s">
        <v>40</v>
      </c>
      <c r="D23" s="240" t="s">
        <v>40</v>
      </c>
      <c r="E23" s="240" t="s">
        <v>40</v>
      </c>
      <c r="F23" s="240" t="s">
        <v>40</v>
      </c>
      <c r="G23" s="241">
        <v>1.08</v>
      </c>
      <c r="H23" s="241">
        <v>1.11</v>
      </c>
      <c r="I23" s="241">
        <v>1.13</v>
      </c>
      <c r="J23" s="241">
        <v>1.17</v>
      </c>
      <c r="K23" s="241">
        <v>1.19</v>
      </c>
      <c r="L23" s="241">
        <v>1.23</v>
      </c>
      <c r="M23" s="241">
        <v>1.27</v>
      </c>
      <c r="N23" s="242">
        <v>1.322</v>
      </c>
      <c r="O23" s="25">
        <v>1.401</v>
      </c>
      <c r="P23" s="103"/>
      <c r="R23" s="2"/>
    </row>
    <row r="24" spans="1:18" s="9" customFormat="1" ht="12.75">
      <c r="A24" s="15" t="s">
        <v>21</v>
      </c>
      <c r="B24" s="243" t="s">
        <v>40</v>
      </c>
      <c r="C24" s="244" t="s">
        <v>40</v>
      </c>
      <c r="D24" s="244" t="s">
        <v>40</v>
      </c>
      <c r="E24" s="243" t="s">
        <v>40</v>
      </c>
      <c r="F24" s="245">
        <v>23.566</v>
      </c>
      <c r="G24" s="245">
        <v>31.268</v>
      </c>
      <c r="H24" s="245">
        <v>30.052</v>
      </c>
      <c r="I24" s="246">
        <v>40.64</v>
      </c>
      <c r="J24" s="245">
        <v>33.911</v>
      </c>
      <c r="K24" s="245">
        <v>36.964</v>
      </c>
      <c r="L24" s="247">
        <v>37.31</v>
      </c>
      <c r="M24" s="247">
        <v>39.067</v>
      </c>
      <c r="N24" s="247">
        <v>43.674</v>
      </c>
      <c r="O24" s="9">
        <v>46.535</v>
      </c>
      <c r="P24" s="13"/>
      <c r="R24" s="2"/>
    </row>
    <row r="25" spans="1:15" s="25" customFormat="1" ht="11.25">
      <c r="A25" s="15" t="s">
        <v>22</v>
      </c>
      <c r="B25" s="248">
        <v>4.51</v>
      </c>
      <c r="C25" s="249">
        <v>3.81</v>
      </c>
      <c r="D25" s="249">
        <v>1.46</v>
      </c>
      <c r="E25" s="249">
        <v>1.056</v>
      </c>
      <c r="F25" s="249">
        <v>1.415</v>
      </c>
      <c r="G25" s="249">
        <v>1.549</v>
      </c>
      <c r="H25" s="249">
        <v>1.897</v>
      </c>
      <c r="I25" s="249">
        <v>2.773</v>
      </c>
      <c r="J25" s="249">
        <v>3.791</v>
      </c>
      <c r="K25" s="249">
        <v>3.975</v>
      </c>
      <c r="L25" s="250">
        <v>3.932</v>
      </c>
      <c r="M25" s="249">
        <v>4.677</v>
      </c>
      <c r="N25" s="251">
        <v>4.387</v>
      </c>
      <c r="O25" s="25">
        <v>6.428</v>
      </c>
    </row>
    <row r="26" spans="1:15" s="25" customFormat="1" ht="11.25">
      <c r="A26" s="15" t="s">
        <v>23</v>
      </c>
      <c r="B26" s="252">
        <v>15.16</v>
      </c>
      <c r="C26" s="253">
        <v>13.97</v>
      </c>
      <c r="D26" s="253">
        <v>12.8</v>
      </c>
      <c r="E26" s="254">
        <v>12.444</v>
      </c>
      <c r="F26" s="254">
        <v>12.987</v>
      </c>
      <c r="G26" s="254">
        <v>13.794</v>
      </c>
      <c r="H26" s="254">
        <v>14.325</v>
      </c>
      <c r="I26" s="254">
        <v>14.856</v>
      </c>
      <c r="J26" s="253">
        <v>18.674</v>
      </c>
      <c r="K26" s="253">
        <v>18.599</v>
      </c>
      <c r="L26" s="253">
        <v>19.124</v>
      </c>
      <c r="M26" s="253">
        <v>18.503</v>
      </c>
      <c r="N26" s="255">
        <v>18.847</v>
      </c>
      <c r="O26" s="9">
        <v>18.199</v>
      </c>
    </row>
    <row r="27" spans="1:18" s="25" customFormat="1" ht="12.75">
      <c r="A27" s="15" t="s">
        <v>24</v>
      </c>
      <c r="B27" s="256">
        <v>5.85</v>
      </c>
      <c r="C27" s="257">
        <v>4.866</v>
      </c>
      <c r="D27" s="257">
        <v>2.5</v>
      </c>
      <c r="E27" s="257">
        <v>1.253</v>
      </c>
      <c r="F27" s="257">
        <v>1.402</v>
      </c>
      <c r="G27" s="257">
        <v>1.834</v>
      </c>
      <c r="H27" s="257">
        <v>2.208</v>
      </c>
      <c r="I27" s="257">
        <v>3.352</v>
      </c>
      <c r="J27" s="257">
        <v>4.108</v>
      </c>
      <c r="K27" s="257">
        <v>4.161</v>
      </c>
      <c r="L27" s="257">
        <v>4.789</v>
      </c>
      <c r="M27" s="257">
        <v>5.359</v>
      </c>
      <c r="N27" s="258">
        <v>6.167</v>
      </c>
      <c r="O27" s="25">
        <v>6.808</v>
      </c>
      <c r="R27" s="2"/>
    </row>
    <row r="28" spans="1:18" s="25" customFormat="1" ht="12.75">
      <c r="A28" s="15" t="s">
        <v>25</v>
      </c>
      <c r="B28" s="259">
        <v>7.336</v>
      </c>
      <c r="C28" s="260">
        <v>7.02</v>
      </c>
      <c r="D28" s="260">
        <v>4.99</v>
      </c>
      <c r="E28" s="260">
        <v>6.906</v>
      </c>
      <c r="F28" s="260">
        <v>4.574</v>
      </c>
      <c r="G28" s="260">
        <v>5.16</v>
      </c>
      <c r="H28" s="260">
        <v>4.191</v>
      </c>
      <c r="I28" s="260">
        <v>5.146</v>
      </c>
      <c r="J28" s="260">
        <v>5.611</v>
      </c>
      <c r="K28" s="260">
        <v>7.74</v>
      </c>
      <c r="L28" s="260">
        <v>7.769</v>
      </c>
      <c r="M28" s="260">
        <v>8.274</v>
      </c>
      <c r="N28" s="261">
        <v>10.709</v>
      </c>
      <c r="O28" s="25">
        <v>11.462</v>
      </c>
      <c r="R28" s="2"/>
    </row>
    <row r="29" spans="1:16" s="25" customFormat="1" ht="11.25">
      <c r="A29" s="15" t="s">
        <v>26</v>
      </c>
      <c r="B29" s="262" t="s">
        <v>40</v>
      </c>
      <c r="C29" s="262" t="s">
        <v>40</v>
      </c>
      <c r="D29" s="262" t="s">
        <v>40</v>
      </c>
      <c r="E29" s="262" t="s">
        <v>40</v>
      </c>
      <c r="F29" s="262" t="s">
        <v>40</v>
      </c>
      <c r="G29" s="263">
        <v>3.2</v>
      </c>
      <c r="H29" s="263">
        <v>3.3</v>
      </c>
      <c r="I29" s="263">
        <v>3.4</v>
      </c>
      <c r="J29" s="263">
        <v>3.5</v>
      </c>
      <c r="K29" s="263">
        <v>3.6</v>
      </c>
      <c r="L29" s="263">
        <v>3.7</v>
      </c>
      <c r="M29" s="263">
        <v>3.7</v>
      </c>
      <c r="N29" s="263">
        <v>3.7</v>
      </c>
      <c r="O29" s="263">
        <v>3.7</v>
      </c>
      <c r="P29" s="264" t="s">
        <v>152</v>
      </c>
    </row>
    <row r="30" spans="1:15" s="25" customFormat="1" ht="11.25">
      <c r="A30" s="15" t="s">
        <v>27</v>
      </c>
      <c r="B30" s="265">
        <v>40.29</v>
      </c>
      <c r="C30" s="266">
        <v>39.64</v>
      </c>
      <c r="D30" s="266">
        <v>42.01</v>
      </c>
      <c r="E30" s="266">
        <v>40.744</v>
      </c>
      <c r="F30" s="266">
        <v>45.365</v>
      </c>
      <c r="G30" s="266">
        <v>51.2</v>
      </c>
      <c r="H30" s="266">
        <v>56.513</v>
      </c>
      <c r="I30" s="266">
        <v>63.688</v>
      </c>
      <c r="J30" s="266">
        <v>69.542</v>
      </c>
      <c r="K30" s="266">
        <v>70.452</v>
      </c>
      <c r="L30" s="266">
        <v>72.842</v>
      </c>
      <c r="M30" s="266">
        <v>74.403</v>
      </c>
      <c r="N30" s="267">
        <v>74.679</v>
      </c>
      <c r="O30" s="268">
        <v>78.16</v>
      </c>
    </row>
    <row r="31" spans="1:15" s="25" customFormat="1" ht="11.25">
      <c r="A31" s="15" t="s">
        <v>28</v>
      </c>
      <c r="B31" s="269">
        <v>4.9</v>
      </c>
      <c r="C31" s="270">
        <v>4.3</v>
      </c>
      <c r="D31" s="270">
        <v>2.8</v>
      </c>
      <c r="E31" s="271">
        <v>2.5</v>
      </c>
      <c r="F31" s="271">
        <v>2.4</v>
      </c>
      <c r="G31" s="272">
        <v>3.3</v>
      </c>
      <c r="H31" s="273">
        <v>3.5</v>
      </c>
      <c r="I31" s="273">
        <v>3.9</v>
      </c>
      <c r="J31" s="273">
        <v>3.8</v>
      </c>
      <c r="K31" s="273">
        <v>4.2</v>
      </c>
      <c r="L31" s="273">
        <v>5.3</v>
      </c>
      <c r="M31" s="274">
        <v>5.507</v>
      </c>
      <c r="N31" s="274">
        <v>4.611</v>
      </c>
      <c r="O31" s="25">
        <v>4.709</v>
      </c>
    </row>
    <row r="32" spans="1:15" s="25" customFormat="1" ht="11.25">
      <c r="A32" s="15" t="s">
        <v>29</v>
      </c>
      <c r="B32" s="87" t="s">
        <v>40</v>
      </c>
      <c r="C32" s="275" t="s">
        <v>40</v>
      </c>
      <c r="D32" s="275" t="s">
        <v>40</v>
      </c>
      <c r="E32" s="276">
        <v>6.833</v>
      </c>
      <c r="F32" s="276">
        <v>11.929</v>
      </c>
      <c r="G32" s="277">
        <v>26.536</v>
      </c>
      <c r="H32" s="277">
        <v>15.85</v>
      </c>
      <c r="I32" s="277">
        <v>15.35</v>
      </c>
      <c r="J32" s="277">
        <v>17.879</v>
      </c>
      <c r="K32" s="277">
        <v>18.516</v>
      </c>
      <c r="L32" s="278">
        <v>14.3</v>
      </c>
      <c r="M32" s="278">
        <v>13.8</v>
      </c>
      <c r="N32" s="278">
        <v>14.9</v>
      </c>
      <c r="O32" s="25">
        <v>16.748</v>
      </c>
    </row>
    <row r="33" spans="1:18" s="27" customFormat="1" ht="15.75" customHeight="1">
      <c r="A33" s="15" t="s">
        <v>30</v>
      </c>
      <c r="B33" s="73" t="s">
        <v>40</v>
      </c>
      <c r="C33" s="73" t="s">
        <v>40</v>
      </c>
      <c r="D33" s="73" t="s">
        <v>40</v>
      </c>
      <c r="E33" s="73" t="s">
        <v>40</v>
      </c>
      <c r="F33" s="73" t="s">
        <v>40</v>
      </c>
      <c r="G33" s="73">
        <v>138.92100000000002</v>
      </c>
      <c r="H33" s="73">
        <v>132.946</v>
      </c>
      <c r="I33" s="73">
        <v>154.235</v>
      </c>
      <c r="J33" s="73">
        <v>161.98600000000002</v>
      </c>
      <c r="K33" s="73">
        <v>169.39699999999996</v>
      </c>
      <c r="L33" s="73">
        <v>170.29600000000005</v>
      </c>
      <c r="M33" s="73">
        <v>174.56</v>
      </c>
      <c r="N33" s="73">
        <v>182.996</v>
      </c>
      <c r="O33" s="73">
        <v>194.15</v>
      </c>
      <c r="P33" s="12"/>
      <c r="Q33" s="12"/>
      <c r="R33" s="12"/>
    </row>
    <row r="34" spans="1:18" s="27" customFormat="1" ht="15.75" customHeight="1">
      <c r="A34" s="15" t="s">
        <v>31</v>
      </c>
      <c r="B34" s="73" t="s">
        <v>40</v>
      </c>
      <c r="C34" s="73" t="s">
        <v>40</v>
      </c>
      <c r="D34" s="73" t="s">
        <v>40</v>
      </c>
      <c r="E34" s="73" t="s">
        <v>40</v>
      </c>
      <c r="F34" s="73" t="s">
        <v>40</v>
      </c>
      <c r="G34" s="73">
        <v>1241.734975</v>
      </c>
      <c r="H34" s="73">
        <v>1260.471112</v>
      </c>
      <c r="I34" s="73">
        <v>1313.4753650000002</v>
      </c>
      <c r="J34" s="73">
        <v>1381.993674</v>
      </c>
      <c r="K34" s="73">
        <v>1435.2569999999998</v>
      </c>
      <c r="L34" s="73">
        <v>1479.5890000000004</v>
      </c>
      <c r="M34" s="73">
        <v>1509.806</v>
      </c>
      <c r="N34" s="73">
        <v>1548.6520000000005</v>
      </c>
      <c r="O34" s="73">
        <v>1554.988</v>
      </c>
      <c r="P34" s="12"/>
      <c r="Q34" s="12"/>
      <c r="R34" s="12"/>
    </row>
    <row r="35" spans="1:16" s="25" customFormat="1" ht="16.5" customHeight="1">
      <c r="A35" s="15" t="s">
        <v>32</v>
      </c>
      <c r="B35" s="279" t="s">
        <v>40</v>
      </c>
      <c r="C35" s="280" t="s">
        <v>40</v>
      </c>
      <c r="D35" s="280" t="s">
        <v>40</v>
      </c>
      <c r="E35" s="280" t="s">
        <v>40</v>
      </c>
      <c r="F35" s="280" t="s">
        <v>40</v>
      </c>
      <c r="G35" s="280">
        <v>0.466</v>
      </c>
      <c r="H35" s="280">
        <v>0.482</v>
      </c>
      <c r="I35" s="280">
        <v>0.506</v>
      </c>
      <c r="J35" s="280">
        <v>0.523</v>
      </c>
      <c r="K35" s="280">
        <v>0.562</v>
      </c>
      <c r="L35" s="280">
        <v>0.591</v>
      </c>
      <c r="M35" s="280">
        <v>0.608</v>
      </c>
      <c r="N35" s="281">
        <v>0.617</v>
      </c>
      <c r="O35" s="98">
        <v>0.646</v>
      </c>
      <c r="P35" s="13"/>
    </row>
    <row r="36" spans="1:16" s="25" customFormat="1" ht="12.75">
      <c r="A36" s="15" t="s">
        <v>33</v>
      </c>
      <c r="B36" s="282" t="s">
        <v>40</v>
      </c>
      <c r="C36" s="119" t="s">
        <v>40</v>
      </c>
      <c r="D36" s="119" t="s">
        <v>40</v>
      </c>
      <c r="E36" s="119" t="s">
        <v>40</v>
      </c>
      <c r="F36" s="119" t="s">
        <v>40</v>
      </c>
      <c r="G36" s="283">
        <v>9.654</v>
      </c>
      <c r="H36" s="283">
        <v>12.467</v>
      </c>
      <c r="I36" s="283">
        <v>14.064</v>
      </c>
      <c r="J36" s="283">
        <v>14.755</v>
      </c>
      <c r="K36" s="284">
        <v>14.916</v>
      </c>
      <c r="L36" s="284">
        <v>15.132</v>
      </c>
      <c r="M36" s="284">
        <v>15.179</v>
      </c>
      <c r="N36" s="284">
        <v>15.426</v>
      </c>
      <c r="O36" s="211">
        <v>16.643</v>
      </c>
      <c r="P36" s="103"/>
    </row>
    <row r="37" spans="1:16" s="25" customFormat="1" ht="21.75" customHeight="1">
      <c r="A37" s="15" t="s">
        <v>34</v>
      </c>
      <c r="B37" s="285">
        <v>52</v>
      </c>
      <c r="C37" s="286">
        <v>30</v>
      </c>
      <c r="D37" s="286">
        <v>26.5</v>
      </c>
      <c r="E37" s="287">
        <v>31.938</v>
      </c>
      <c r="F37" s="287">
        <v>32.603</v>
      </c>
      <c r="G37" s="287">
        <v>31.044</v>
      </c>
      <c r="H37" s="287">
        <v>27.305</v>
      </c>
      <c r="I37" s="287">
        <v>26.505</v>
      </c>
      <c r="J37" s="287">
        <v>22.514</v>
      </c>
      <c r="K37" s="287">
        <v>19.164</v>
      </c>
      <c r="L37" s="288">
        <v>6.404</v>
      </c>
      <c r="M37" s="289">
        <v>8.047</v>
      </c>
      <c r="N37" s="290">
        <v>8.804</v>
      </c>
      <c r="O37" s="211">
        <v>9.4973</v>
      </c>
      <c r="P37" s="103"/>
    </row>
    <row r="38" spans="1:15" s="25" customFormat="1" ht="11.25">
      <c r="A38" s="15" t="s">
        <v>35</v>
      </c>
      <c r="B38" s="291">
        <v>29</v>
      </c>
      <c r="C38" s="292">
        <v>20.7</v>
      </c>
      <c r="D38" s="292">
        <v>15.7</v>
      </c>
      <c r="E38" s="293">
        <v>15.354</v>
      </c>
      <c r="F38" s="292">
        <v>18.321</v>
      </c>
      <c r="G38" s="292">
        <v>19.748</v>
      </c>
      <c r="H38" s="292">
        <v>19.807</v>
      </c>
      <c r="I38" s="292">
        <v>21.75</v>
      </c>
      <c r="J38" s="292">
        <v>15.785</v>
      </c>
      <c r="K38" s="292">
        <v>13.456</v>
      </c>
      <c r="L38" s="292">
        <v>14.288</v>
      </c>
      <c r="M38" s="292">
        <v>18.544</v>
      </c>
      <c r="N38" s="292">
        <v>25.35</v>
      </c>
      <c r="O38" s="294">
        <v>30.854</v>
      </c>
    </row>
    <row r="39" spans="1:15" s="25" customFormat="1" ht="11.25">
      <c r="A39" s="15" t="s">
        <v>36</v>
      </c>
      <c r="B39" s="295" t="s">
        <v>40</v>
      </c>
      <c r="C39" s="296" t="s">
        <v>40</v>
      </c>
      <c r="D39" s="296" t="s">
        <v>40</v>
      </c>
      <c r="E39" s="297">
        <v>97.843</v>
      </c>
      <c r="F39" s="297">
        <v>95.02</v>
      </c>
      <c r="G39" s="297">
        <v>112.515</v>
      </c>
      <c r="H39" s="297">
        <v>135.781</v>
      </c>
      <c r="I39" s="297">
        <v>139.789</v>
      </c>
      <c r="J39" s="297">
        <v>152.21</v>
      </c>
      <c r="K39" s="297">
        <v>150.974</v>
      </c>
      <c r="L39" s="297">
        <v>161.552</v>
      </c>
      <c r="M39" s="297">
        <v>151.421</v>
      </c>
      <c r="N39" s="297">
        <v>150.912</v>
      </c>
      <c r="O39" s="211">
        <v>152.163</v>
      </c>
    </row>
    <row r="40" spans="1:15" s="25" customFormat="1" ht="11.25">
      <c r="A40" s="15" t="s">
        <v>37</v>
      </c>
      <c r="B40" s="295" t="s">
        <v>40</v>
      </c>
      <c r="C40" s="295" t="s">
        <v>40</v>
      </c>
      <c r="D40" s="295" t="s">
        <v>40</v>
      </c>
      <c r="E40" s="295" t="s">
        <v>40</v>
      </c>
      <c r="F40" s="295" t="s">
        <v>40</v>
      </c>
      <c r="G40" s="295" t="s">
        <v>40</v>
      </c>
      <c r="H40" s="295" t="s">
        <v>40</v>
      </c>
      <c r="I40" s="295" t="s">
        <v>40</v>
      </c>
      <c r="J40" s="295" t="s">
        <v>40</v>
      </c>
      <c r="K40" s="295" t="s">
        <v>40</v>
      </c>
      <c r="L40" s="298" t="s">
        <v>40</v>
      </c>
      <c r="M40" s="299">
        <v>6.783</v>
      </c>
      <c r="N40" s="299">
        <v>7.413</v>
      </c>
      <c r="O40" s="299">
        <v>8.241</v>
      </c>
    </row>
    <row r="41" spans="1:16" s="25" customFormat="1" ht="19.5" customHeight="1">
      <c r="A41" s="15" t="s">
        <v>38</v>
      </c>
      <c r="B41" s="98">
        <v>1073.07942</v>
      </c>
      <c r="C41" s="98">
        <v>1106.658776</v>
      </c>
      <c r="D41" s="98">
        <v>1189.87718</v>
      </c>
      <c r="E41" s="98">
        <v>1257.035892</v>
      </c>
      <c r="F41" s="98">
        <v>1325.6545760000001</v>
      </c>
      <c r="G41" s="98">
        <v>1344.6342120000002</v>
      </c>
      <c r="H41" s="98">
        <v>1419.092784</v>
      </c>
      <c r="I41" s="98">
        <v>1454.132112</v>
      </c>
      <c r="J41" s="98">
        <v>1499.391244</v>
      </c>
      <c r="K41" s="98">
        <v>1546.11</v>
      </c>
      <c r="L41" s="98">
        <v>1568.0099280000002</v>
      </c>
      <c r="M41" s="178">
        <v>1534.431</v>
      </c>
      <c r="N41" s="98" t="s">
        <v>40</v>
      </c>
      <c r="O41" s="98" t="s">
        <v>40</v>
      </c>
      <c r="P41" s="103"/>
    </row>
    <row r="42" spans="1:16" s="25" customFormat="1" ht="11.25">
      <c r="A42" s="15" t="s">
        <v>39</v>
      </c>
      <c r="B42" s="98">
        <v>274</v>
      </c>
      <c r="C42" s="98">
        <v>274.244</v>
      </c>
      <c r="D42" s="98" t="s">
        <v>40</v>
      </c>
      <c r="E42" s="98" t="s">
        <v>40</v>
      </c>
      <c r="F42" s="98" t="s">
        <v>40</v>
      </c>
      <c r="G42" s="98">
        <v>294.648</v>
      </c>
      <c r="H42" s="98">
        <v>305.51</v>
      </c>
      <c r="I42" s="98">
        <v>306.263</v>
      </c>
      <c r="J42" s="98">
        <v>300.67</v>
      </c>
      <c r="K42" s="98">
        <v>307.149</v>
      </c>
      <c r="L42" s="98">
        <v>313.118</v>
      </c>
      <c r="M42" s="98">
        <v>313.072</v>
      </c>
      <c r="N42" s="98">
        <v>312.028</v>
      </c>
      <c r="O42" s="98" t="s">
        <v>40</v>
      </c>
      <c r="P42" s="103"/>
    </row>
    <row r="43" spans="1:14" ht="12">
      <c r="A43" s="300"/>
      <c r="B43" s="9"/>
      <c r="C43" s="9"/>
      <c r="D43" s="9"/>
      <c r="E43" s="9"/>
      <c r="F43" s="9"/>
      <c r="G43" s="9"/>
      <c r="H43" s="9"/>
      <c r="I43" s="9"/>
      <c r="J43" s="9"/>
      <c r="K43" s="9"/>
      <c r="L43" s="9"/>
      <c r="M43" s="9"/>
      <c r="N43" s="9"/>
    </row>
    <row r="44" spans="2:14" ht="11.25">
      <c r="B44" s="9"/>
      <c r="C44" s="9"/>
      <c r="D44" s="9"/>
      <c r="E44" s="9"/>
      <c r="F44" s="9"/>
      <c r="G44" s="9"/>
      <c r="H44" s="9"/>
      <c r="I44" s="9"/>
      <c r="J44" s="9"/>
      <c r="K44" s="9"/>
      <c r="L44" s="9"/>
      <c r="M44" s="9"/>
      <c r="N44" s="3"/>
    </row>
    <row r="45" spans="2:14" ht="11.25">
      <c r="B45" s="9"/>
      <c r="C45" s="9"/>
      <c r="D45" s="9"/>
      <c r="E45" s="9"/>
      <c r="F45" s="9"/>
      <c r="G45" s="9"/>
      <c r="H45" s="9"/>
      <c r="I45" s="9"/>
      <c r="J45" s="9"/>
      <c r="K45" s="9"/>
      <c r="L45" s="9"/>
      <c r="M45" s="9"/>
      <c r="N45" s="3"/>
    </row>
    <row r="46" spans="2:14" ht="11.25">
      <c r="B46" s="9"/>
      <c r="C46" s="9"/>
      <c r="D46" s="9"/>
      <c r="E46" s="9"/>
      <c r="F46" s="9"/>
      <c r="G46" s="9"/>
      <c r="H46" s="9"/>
      <c r="I46" s="9"/>
      <c r="J46" s="9"/>
      <c r="K46" s="9"/>
      <c r="L46" s="9"/>
      <c r="M46" s="9"/>
      <c r="N46" s="3"/>
    </row>
    <row r="47" spans="1:14" ht="11.25">
      <c r="A47" s="301" t="s">
        <v>153</v>
      </c>
      <c r="B47" s="302"/>
      <c r="C47" s="302"/>
      <c r="D47" s="9"/>
      <c r="E47" s="9"/>
      <c r="F47" s="9"/>
      <c r="G47" s="9"/>
      <c r="H47" s="9"/>
      <c r="I47" s="9"/>
      <c r="J47" s="9"/>
      <c r="K47" s="9"/>
      <c r="L47" s="9"/>
      <c r="M47" s="9"/>
      <c r="N47" s="3"/>
    </row>
    <row r="48" spans="2:14" ht="11.25">
      <c r="B48" s="9"/>
      <c r="C48" s="9"/>
      <c r="D48" s="9"/>
      <c r="E48" s="9"/>
      <c r="F48" s="9"/>
      <c r="G48" s="9"/>
      <c r="H48" s="9"/>
      <c r="I48" s="9"/>
      <c r="J48" s="9"/>
      <c r="K48" s="9"/>
      <c r="L48" s="9"/>
      <c r="M48" s="9"/>
      <c r="N48" s="3"/>
    </row>
    <row r="49" spans="2:14" ht="11.25">
      <c r="B49" s="9"/>
      <c r="C49" s="9"/>
      <c r="D49" s="9"/>
      <c r="E49" s="9"/>
      <c r="F49" s="9"/>
      <c r="G49" s="9"/>
      <c r="H49" s="9"/>
      <c r="I49" s="9"/>
      <c r="J49" s="9"/>
      <c r="K49" s="9"/>
      <c r="L49" s="9"/>
      <c r="M49" s="9"/>
      <c r="N49" s="3"/>
    </row>
    <row r="50" spans="2:14" ht="11.25">
      <c r="B50" s="9"/>
      <c r="C50" s="9"/>
      <c r="D50" s="9"/>
      <c r="E50" s="9"/>
      <c r="F50" s="9"/>
      <c r="G50" s="9"/>
      <c r="H50" s="9"/>
      <c r="I50" s="9"/>
      <c r="J50" s="9"/>
      <c r="K50" s="9"/>
      <c r="L50" s="9"/>
      <c r="M50" s="9"/>
      <c r="N50" s="3"/>
    </row>
    <row r="51" spans="2:14" ht="11.25">
      <c r="B51" s="9"/>
      <c r="C51" s="9"/>
      <c r="D51" s="9"/>
      <c r="E51" s="9"/>
      <c r="F51" s="9"/>
      <c r="G51" s="9"/>
      <c r="H51" s="9"/>
      <c r="I51" s="9"/>
      <c r="J51" s="9"/>
      <c r="K51" s="9"/>
      <c r="L51" s="9"/>
      <c r="M51" s="9"/>
      <c r="N51" s="3"/>
    </row>
    <row r="52" spans="2:14" ht="11.25">
      <c r="B52" s="9"/>
      <c r="C52" s="9"/>
      <c r="D52" s="9"/>
      <c r="E52" s="9"/>
      <c r="F52" s="9"/>
      <c r="G52" s="9"/>
      <c r="H52" s="9"/>
      <c r="I52" s="9"/>
      <c r="J52" s="9"/>
      <c r="K52" s="9"/>
      <c r="L52" s="9"/>
      <c r="M52" s="9"/>
      <c r="N52" s="3"/>
    </row>
    <row r="53" spans="1:14" ht="12.75">
      <c r="A53" s="1"/>
      <c r="B53" s="9"/>
      <c r="C53" s="9"/>
      <c r="D53" s="9"/>
      <c r="E53" s="9"/>
      <c r="F53" s="9"/>
      <c r="G53" s="9"/>
      <c r="H53" s="9"/>
      <c r="I53" s="9"/>
      <c r="J53" s="9"/>
      <c r="K53" s="9"/>
      <c r="L53" s="9"/>
      <c r="M53" s="9"/>
      <c r="N53" s="3"/>
    </row>
    <row r="54" spans="2:14" ht="11.25">
      <c r="B54" s="9"/>
      <c r="C54" s="9"/>
      <c r="D54" s="9"/>
      <c r="E54" s="9"/>
      <c r="F54" s="9"/>
      <c r="G54" s="9"/>
      <c r="H54" s="9"/>
      <c r="I54" s="9"/>
      <c r="J54" s="9"/>
      <c r="K54" s="9"/>
      <c r="L54" s="9"/>
      <c r="M54" s="9"/>
      <c r="N54" s="3"/>
    </row>
    <row r="55" spans="2:14" ht="11.25">
      <c r="B55" s="9"/>
      <c r="C55" s="9"/>
      <c r="D55" s="9"/>
      <c r="E55" s="9"/>
      <c r="F55" s="9"/>
      <c r="G55" s="9"/>
      <c r="H55" s="9"/>
      <c r="I55" s="9"/>
      <c r="J55" s="9"/>
      <c r="K55" s="9"/>
      <c r="L55" s="9"/>
      <c r="M55" s="9"/>
      <c r="N55" s="3"/>
    </row>
    <row r="56" spans="2:14" ht="11.25">
      <c r="B56" s="9"/>
      <c r="C56" s="9"/>
      <c r="D56" s="9"/>
      <c r="E56" s="9"/>
      <c r="F56" s="9"/>
      <c r="G56" s="9"/>
      <c r="H56" s="9"/>
      <c r="I56" s="9"/>
      <c r="J56" s="9"/>
      <c r="K56" s="9"/>
      <c r="L56" s="9"/>
      <c r="M56" s="9"/>
      <c r="N56" s="3"/>
    </row>
    <row r="57" spans="2:14" ht="11.25">
      <c r="B57" s="9"/>
      <c r="C57" s="9"/>
      <c r="D57" s="9"/>
      <c r="E57" s="9"/>
      <c r="F57" s="9"/>
      <c r="G57" s="9"/>
      <c r="H57" s="9"/>
      <c r="I57" s="9"/>
      <c r="J57" s="9"/>
      <c r="K57" s="9"/>
      <c r="L57" s="9"/>
      <c r="M57" s="9"/>
      <c r="N57" s="3"/>
    </row>
    <row r="58" spans="2:14" ht="11.25">
      <c r="B58" s="9"/>
      <c r="C58" s="9"/>
      <c r="D58" s="9"/>
      <c r="E58" s="9"/>
      <c r="F58" s="9"/>
      <c r="G58" s="9"/>
      <c r="H58" s="9"/>
      <c r="I58" s="9"/>
      <c r="J58" s="9"/>
      <c r="K58" s="9"/>
      <c r="L58" s="9"/>
      <c r="M58" s="9"/>
      <c r="N58" s="3"/>
    </row>
    <row r="59" spans="2:13" ht="11.25">
      <c r="B59" s="9"/>
      <c r="C59" s="25"/>
      <c r="D59" s="25"/>
      <c r="E59" s="25"/>
      <c r="F59" s="25"/>
      <c r="G59" s="25"/>
      <c r="H59" s="25"/>
      <c r="I59" s="25"/>
      <c r="J59" s="25"/>
      <c r="K59" s="25"/>
      <c r="L59" s="25"/>
      <c r="M59" s="25"/>
    </row>
    <row r="60" spans="2:13" ht="11.25">
      <c r="B60" s="9"/>
      <c r="C60" s="25"/>
      <c r="D60" s="25"/>
      <c r="E60" s="25"/>
      <c r="F60" s="25"/>
      <c r="G60" s="25"/>
      <c r="H60" s="25"/>
      <c r="I60" s="25"/>
      <c r="J60" s="25"/>
      <c r="K60" s="25"/>
      <c r="L60" s="25"/>
      <c r="M60" s="25"/>
    </row>
    <row r="61" spans="2:13" ht="11.25">
      <c r="B61" s="9"/>
      <c r="C61" s="25"/>
      <c r="D61" s="25"/>
      <c r="E61" s="25"/>
      <c r="F61" s="25"/>
      <c r="G61" s="25"/>
      <c r="H61" s="25"/>
      <c r="I61" s="25"/>
      <c r="J61" s="25"/>
      <c r="K61" s="25"/>
      <c r="L61" s="25"/>
      <c r="M61" s="25"/>
    </row>
    <row r="62" spans="2:13" ht="11.25">
      <c r="B62" s="9"/>
      <c r="C62" s="25"/>
      <c r="D62" s="25"/>
      <c r="E62" s="25"/>
      <c r="F62" s="25"/>
      <c r="G62" s="25"/>
      <c r="H62" s="25"/>
      <c r="I62" s="25"/>
      <c r="J62" s="25"/>
      <c r="K62" s="25"/>
      <c r="L62" s="25"/>
      <c r="M62" s="25"/>
    </row>
    <row r="63" spans="2:13" ht="11.25">
      <c r="B63" s="9"/>
      <c r="C63" s="25"/>
      <c r="D63" s="25"/>
      <c r="E63" s="25"/>
      <c r="F63" s="25"/>
      <c r="G63" s="25"/>
      <c r="H63" s="25"/>
      <c r="I63" s="25"/>
      <c r="J63" s="25"/>
      <c r="K63" s="25"/>
      <c r="L63" s="25"/>
      <c r="M63" s="25"/>
    </row>
    <row r="64" spans="2:13" ht="11.25">
      <c r="B64" s="9"/>
      <c r="C64" s="25"/>
      <c r="D64" s="25"/>
      <c r="E64" s="25"/>
      <c r="F64" s="25"/>
      <c r="G64" s="25"/>
      <c r="H64" s="25"/>
      <c r="I64" s="25"/>
      <c r="J64" s="25"/>
      <c r="K64" s="25"/>
      <c r="L64" s="25"/>
      <c r="M64" s="25"/>
    </row>
    <row r="65" spans="2:13" ht="11.25">
      <c r="B65" s="9"/>
      <c r="C65" s="25"/>
      <c r="D65" s="25"/>
      <c r="E65" s="25"/>
      <c r="F65" s="25"/>
      <c r="G65" s="25"/>
      <c r="H65" s="25"/>
      <c r="I65" s="25"/>
      <c r="J65" s="25"/>
      <c r="K65" s="25"/>
      <c r="L65" s="25"/>
      <c r="M65" s="25"/>
    </row>
    <row r="66" spans="2:13" ht="11.25">
      <c r="B66" s="9"/>
      <c r="C66" s="25"/>
      <c r="D66" s="25"/>
      <c r="E66" s="25"/>
      <c r="F66" s="25"/>
      <c r="G66" s="25"/>
      <c r="H66" s="25"/>
      <c r="I66" s="25"/>
      <c r="J66" s="25"/>
      <c r="K66" s="25"/>
      <c r="L66" s="25"/>
      <c r="M66" s="25"/>
    </row>
    <row r="67" spans="2:13" ht="11.25">
      <c r="B67" s="9"/>
      <c r="C67" s="25"/>
      <c r="D67" s="25"/>
      <c r="E67" s="25"/>
      <c r="F67" s="25"/>
      <c r="G67" s="25"/>
      <c r="H67" s="25"/>
      <c r="I67" s="25"/>
      <c r="J67" s="25"/>
      <c r="K67" s="25"/>
      <c r="L67" s="25"/>
      <c r="M67" s="25"/>
    </row>
    <row r="68" spans="2:13" ht="11.25">
      <c r="B68" s="9"/>
      <c r="C68" s="25"/>
      <c r="D68" s="25"/>
      <c r="E68" s="25"/>
      <c r="F68" s="25"/>
      <c r="G68" s="25"/>
      <c r="H68" s="25"/>
      <c r="I68" s="25"/>
      <c r="J68" s="25"/>
      <c r="K68" s="25"/>
      <c r="L68" s="25"/>
      <c r="M68" s="25"/>
    </row>
    <row r="69" spans="2:13" ht="11.25">
      <c r="B69" s="9"/>
      <c r="C69" s="25"/>
      <c r="D69" s="25"/>
      <c r="E69" s="25"/>
      <c r="F69" s="25"/>
      <c r="G69" s="25"/>
      <c r="H69" s="25"/>
      <c r="I69" s="25"/>
      <c r="J69" s="25"/>
      <c r="K69" s="25"/>
      <c r="L69" s="25"/>
      <c r="M69" s="25"/>
    </row>
    <row r="70" spans="2:13" ht="11.25">
      <c r="B70" s="9"/>
      <c r="C70" s="25"/>
      <c r="D70" s="25"/>
      <c r="E70" s="25"/>
      <c r="F70" s="25"/>
      <c r="G70" s="25"/>
      <c r="H70" s="25"/>
      <c r="I70" s="25"/>
      <c r="J70" s="25"/>
      <c r="K70" s="25"/>
      <c r="L70" s="25"/>
      <c r="M70" s="25"/>
    </row>
    <row r="71" spans="2:13" ht="11.25">
      <c r="B71" s="9"/>
      <c r="C71" s="25"/>
      <c r="D71" s="25"/>
      <c r="E71" s="25"/>
      <c r="F71" s="25"/>
      <c r="G71" s="25"/>
      <c r="H71" s="25"/>
      <c r="I71" s="25"/>
      <c r="J71" s="25"/>
      <c r="K71" s="25"/>
      <c r="L71" s="25"/>
      <c r="M71" s="25"/>
    </row>
    <row r="72" spans="2:13" ht="11.25">
      <c r="B72" s="9"/>
      <c r="C72" s="25"/>
      <c r="D72" s="25"/>
      <c r="E72" s="25"/>
      <c r="F72" s="25"/>
      <c r="G72" s="25"/>
      <c r="H72" s="25"/>
      <c r="I72" s="25"/>
      <c r="J72" s="25"/>
      <c r="K72" s="25"/>
      <c r="L72" s="25"/>
      <c r="M72" s="25"/>
    </row>
    <row r="73" spans="2:13" ht="11.25">
      <c r="B73" s="9"/>
      <c r="C73" s="25"/>
      <c r="D73" s="25"/>
      <c r="E73" s="25"/>
      <c r="F73" s="25"/>
      <c r="G73" s="25"/>
      <c r="H73" s="25"/>
      <c r="I73" s="25"/>
      <c r="J73" s="25"/>
      <c r="K73" s="25"/>
      <c r="L73" s="25"/>
      <c r="M73" s="25"/>
    </row>
    <row r="74" spans="2:13" ht="11.25">
      <c r="B74" s="9"/>
      <c r="C74" s="25"/>
      <c r="D74" s="25"/>
      <c r="E74" s="25"/>
      <c r="F74" s="25"/>
      <c r="G74" s="25"/>
      <c r="H74" s="25"/>
      <c r="I74" s="25"/>
      <c r="J74" s="25"/>
      <c r="K74" s="25"/>
      <c r="L74" s="25"/>
      <c r="M74" s="25"/>
    </row>
    <row r="75" spans="2:13" ht="11.25">
      <c r="B75" s="9"/>
      <c r="C75" s="25"/>
      <c r="D75" s="25"/>
      <c r="E75" s="25"/>
      <c r="F75" s="25"/>
      <c r="G75" s="25"/>
      <c r="H75" s="25"/>
      <c r="I75" s="25"/>
      <c r="J75" s="25"/>
      <c r="K75" s="25"/>
      <c r="L75" s="25"/>
      <c r="M75" s="25"/>
    </row>
    <row r="76" spans="2:13" ht="11.25">
      <c r="B76" s="9"/>
      <c r="C76" s="25"/>
      <c r="D76" s="25"/>
      <c r="E76" s="25"/>
      <c r="F76" s="25"/>
      <c r="G76" s="25"/>
      <c r="H76" s="25"/>
      <c r="I76" s="25"/>
      <c r="J76" s="25"/>
      <c r="K76" s="25"/>
      <c r="L76" s="25"/>
      <c r="M76" s="25"/>
    </row>
    <row r="77" spans="2:13" ht="11.25">
      <c r="B77" s="9"/>
      <c r="C77" s="25"/>
      <c r="D77" s="25"/>
      <c r="E77" s="25"/>
      <c r="F77" s="25"/>
      <c r="G77" s="25"/>
      <c r="H77" s="25"/>
      <c r="I77" s="25"/>
      <c r="J77" s="25"/>
      <c r="K77" s="25"/>
      <c r="L77" s="25"/>
      <c r="M77" s="25"/>
    </row>
    <row r="78" spans="2:13" ht="11.25">
      <c r="B78" s="9"/>
      <c r="C78" s="25"/>
      <c r="D78" s="25"/>
      <c r="E78" s="25"/>
      <c r="F78" s="25"/>
      <c r="G78" s="25"/>
      <c r="H78" s="25"/>
      <c r="I78" s="25"/>
      <c r="J78" s="25"/>
      <c r="K78" s="25"/>
      <c r="L78" s="25"/>
      <c r="M78" s="25"/>
    </row>
    <row r="79" spans="2:13" ht="11.25">
      <c r="B79" s="9"/>
      <c r="C79" s="25"/>
      <c r="D79" s="25"/>
      <c r="E79" s="25"/>
      <c r="F79" s="25"/>
      <c r="G79" s="25"/>
      <c r="H79" s="25"/>
      <c r="I79" s="25"/>
      <c r="J79" s="25"/>
      <c r="K79" s="25"/>
      <c r="L79" s="25"/>
      <c r="M79" s="25"/>
    </row>
    <row r="80" spans="2:13" ht="11.25">
      <c r="B80" s="9"/>
      <c r="C80" s="25"/>
      <c r="D80" s="25"/>
      <c r="E80" s="25"/>
      <c r="F80" s="25"/>
      <c r="G80" s="25"/>
      <c r="H80" s="25"/>
      <c r="I80" s="25"/>
      <c r="J80" s="25"/>
      <c r="K80" s="25"/>
      <c r="L80" s="25"/>
      <c r="M80" s="25"/>
    </row>
    <row r="81" spans="2:13" ht="11.25">
      <c r="B81" s="9"/>
      <c r="C81" s="25"/>
      <c r="D81" s="25"/>
      <c r="E81" s="25"/>
      <c r="F81" s="25"/>
      <c r="G81" s="25"/>
      <c r="H81" s="25"/>
      <c r="I81" s="25"/>
      <c r="J81" s="25"/>
      <c r="K81" s="25"/>
      <c r="L81" s="25"/>
      <c r="M81" s="25"/>
    </row>
    <row r="82" spans="2:13" ht="11.25">
      <c r="B82" s="9"/>
      <c r="C82" s="25"/>
      <c r="D82" s="25"/>
      <c r="E82" s="25"/>
      <c r="F82" s="25"/>
      <c r="G82" s="25"/>
      <c r="H82" s="25"/>
      <c r="I82" s="25"/>
      <c r="J82" s="25"/>
      <c r="K82" s="25"/>
      <c r="L82" s="25"/>
      <c r="M82" s="25"/>
    </row>
    <row r="83" spans="2:13" ht="11.25">
      <c r="B83" s="9"/>
      <c r="C83" s="25"/>
      <c r="D83" s="25"/>
      <c r="E83" s="25"/>
      <c r="F83" s="25"/>
      <c r="G83" s="25"/>
      <c r="H83" s="25"/>
      <c r="I83" s="25"/>
      <c r="J83" s="25"/>
      <c r="K83" s="25"/>
      <c r="L83" s="25"/>
      <c r="M83" s="25"/>
    </row>
    <row r="84" spans="2:13" ht="11.25">
      <c r="B84" s="9"/>
      <c r="C84" s="25"/>
      <c r="D84" s="25"/>
      <c r="E84" s="25"/>
      <c r="F84" s="25"/>
      <c r="G84" s="25"/>
      <c r="H84" s="25"/>
      <c r="I84" s="25"/>
      <c r="J84" s="25"/>
      <c r="K84" s="25"/>
      <c r="L84" s="25"/>
      <c r="M84" s="25"/>
    </row>
    <row r="85" spans="2:13" ht="11.25">
      <c r="B85" s="9"/>
      <c r="C85" s="25"/>
      <c r="D85" s="25"/>
      <c r="E85" s="25"/>
      <c r="F85" s="25"/>
      <c r="G85" s="25"/>
      <c r="H85" s="25"/>
      <c r="I85" s="25"/>
      <c r="J85" s="25"/>
      <c r="K85" s="25"/>
      <c r="L85" s="25"/>
      <c r="M85" s="25"/>
    </row>
    <row r="86" spans="2:13" ht="11.25">
      <c r="B86" s="9"/>
      <c r="C86" s="25"/>
      <c r="D86" s="25"/>
      <c r="E86" s="25"/>
      <c r="F86" s="25"/>
      <c r="G86" s="25"/>
      <c r="H86" s="25"/>
      <c r="I86" s="25"/>
      <c r="J86" s="25"/>
      <c r="K86" s="25"/>
      <c r="L86" s="25"/>
      <c r="M86" s="25"/>
    </row>
    <row r="87" spans="2:13" ht="11.25">
      <c r="B87" s="9"/>
      <c r="C87" s="25"/>
      <c r="D87" s="25"/>
      <c r="E87" s="25"/>
      <c r="F87" s="25"/>
      <c r="G87" s="25"/>
      <c r="H87" s="25"/>
      <c r="I87" s="25"/>
      <c r="J87" s="25"/>
      <c r="K87" s="25"/>
      <c r="L87" s="25"/>
      <c r="M87" s="25"/>
    </row>
    <row r="88" spans="2:13" ht="11.25">
      <c r="B88" s="9"/>
      <c r="C88" s="25"/>
      <c r="D88" s="25"/>
      <c r="E88" s="25"/>
      <c r="F88" s="25"/>
      <c r="G88" s="25"/>
      <c r="H88" s="25"/>
      <c r="I88" s="25"/>
      <c r="J88" s="25"/>
      <c r="K88" s="25"/>
      <c r="L88" s="25"/>
      <c r="M88" s="25"/>
    </row>
    <row r="89" spans="2:13" ht="11.25">
      <c r="B89" s="9"/>
      <c r="C89" s="25"/>
      <c r="D89" s="25"/>
      <c r="E89" s="25"/>
      <c r="F89" s="25"/>
      <c r="G89" s="25"/>
      <c r="H89" s="25"/>
      <c r="I89" s="25"/>
      <c r="J89" s="25"/>
      <c r="K89" s="25"/>
      <c r="L89" s="25"/>
      <c r="M89" s="25"/>
    </row>
    <row r="90" spans="2:13" ht="11.25">
      <c r="B90" s="9"/>
      <c r="C90" s="25"/>
      <c r="D90" s="25"/>
      <c r="E90" s="25"/>
      <c r="F90" s="25"/>
      <c r="G90" s="25"/>
      <c r="H90" s="25"/>
      <c r="I90" s="25"/>
      <c r="J90" s="25"/>
      <c r="K90" s="25"/>
      <c r="L90" s="25"/>
      <c r="M90" s="25"/>
    </row>
    <row r="91" spans="2:13" ht="11.25">
      <c r="B91" s="9"/>
      <c r="C91" s="25"/>
      <c r="D91" s="25"/>
      <c r="E91" s="25"/>
      <c r="F91" s="25"/>
      <c r="G91" s="25"/>
      <c r="H91" s="25"/>
      <c r="I91" s="25"/>
      <c r="J91" s="25"/>
      <c r="K91" s="25"/>
      <c r="L91" s="25"/>
      <c r="M91" s="25"/>
    </row>
    <row r="92" spans="2:13" ht="11.25">
      <c r="B92" s="9"/>
      <c r="C92" s="25"/>
      <c r="D92" s="25"/>
      <c r="E92" s="25"/>
      <c r="F92" s="25"/>
      <c r="G92" s="25"/>
      <c r="H92" s="25"/>
      <c r="I92" s="25"/>
      <c r="J92" s="25"/>
      <c r="K92" s="25"/>
      <c r="L92" s="25"/>
      <c r="M92" s="25"/>
    </row>
    <row r="93" spans="2:13" ht="11.25">
      <c r="B93" s="9"/>
      <c r="C93" s="25"/>
      <c r="D93" s="25"/>
      <c r="E93" s="25"/>
      <c r="F93" s="25"/>
      <c r="G93" s="25"/>
      <c r="H93" s="25"/>
      <c r="I93" s="25"/>
      <c r="J93" s="25"/>
      <c r="K93" s="25"/>
      <c r="L93" s="25"/>
      <c r="M93" s="25"/>
    </row>
    <row r="94" spans="2:13" ht="11.25">
      <c r="B94" s="9"/>
      <c r="C94" s="25"/>
      <c r="D94" s="25"/>
      <c r="E94" s="25"/>
      <c r="F94" s="25"/>
      <c r="G94" s="25"/>
      <c r="H94" s="25"/>
      <c r="I94" s="25"/>
      <c r="J94" s="25"/>
      <c r="K94" s="25"/>
      <c r="L94" s="25"/>
      <c r="M94" s="25"/>
    </row>
    <row r="95" spans="2:13" ht="11.25">
      <c r="B95" s="9"/>
      <c r="C95" s="25"/>
      <c r="D95" s="25"/>
      <c r="E95" s="25"/>
      <c r="F95" s="25"/>
      <c r="G95" s="25"/>
      <c r="H95" s="25"/>
      <c r="I95" s="25"/>
      <c r="J95" s="25"/>
      <c r="K95" s="25"/>
      <c r="L95" s="25"/>
      <c r="M95" s="25"/>
    </row>
    <row r="96" spans="2:13" ht="11.25">
      <c r="B96" s="9"/>
      <c r="C96" s="25"/>
      <c r="D96" s="25"/>
      <c r="E96" s="25"/>
      <c r="F96" s="25"/>
      <c r="G96" s="25"/>
      <c r="H96" s="25"/>
      <c r="I96" s="25"/>
      <c r="J96" s="25"/>
      <c r="K96" s="25"/>
      <c r="L96" s="25"/>
      <c r="M96" s="25"/>
    </row>
    <row r="97" spans="2:13" ht="11.25">
      <c r="B97" s="9"/>
      <c r="C97" s="25"/>
      <c r="D97" s="25"/>
      <c r="E97" s="25"/>
      <c r="F97" s="25"/>
      <c r="G97" s="25"/>
      <c r="H97" s="25"/>
      <c r="I97" s="25"/>
      <c r="J97" s="25"/>
      <c r="K97" s="25"/>
      <c r="L97" s="25"/>
      <c r="M97" s="25"/>
    </row>
    <row r="98" spans="2:13" ht="11.25">
      <c r="B98" s="9"/>
      <c r="C98" s="25"/>
      <c r="D98" s="25"/>
      <c r="E98" s="25"/>
      <c r="F98" s="25"/>
      <c r="G98" s="25"/>
      <c r="H98" s="25"/>
      <c r="I98" s="25"/>
      <c r="J98" s="25"/>
      <c r="K98" s="25"/>
      <c r="L98" s="25"/>
      <c r="M98" s="25"/>
    </row>
    <row r="99" spans="2:13" ht="11.25">
      <c r="B99" s="9"/>
      <c r="C99" s="25"/>
      <c r="D99" s="25"/>
      <c r="E99" s="25"/>
      <c r="F99" s="25"/>
      <c r="G99" s="25"/>
      <c r="H99" s="25"/>
      <c r="I99" s="25"/>
      <c r="J99" s="25"/>
      <c r="K99" s="25"/>
      <c r="L99" s="25"/>
      <c r="M99" s="25"/>
    </row>
    <row r="100" spans="2:13" ht="11.25">
      <c r="B100" s="9"/>
      <c r="C100" s="25"/>
      <c r="D100" s="25"/>
      <c r="E100" s="25"/>
      <c r="F100" s="25"/>
      <c r="G100" s="25"/>
      <c r="H100" s="25"/>
      <c r="I100" s="25"/>
      <c r="J100" s="25"/>
      <c r="K100" s="25"/>
      <c r="L100" s="25"/>
      <c r="M100" s="25"/>
    </row>
    <row r="101" spans="2:13" ht="11.25">
      <c r="B101" s="9"/>
      <c r="C101" s="25"/>
      <c r="D101" s="25"/>
      <c r="E101" s="25"/>
      <c r="F101" s="25"/>
      <c r="G101" s="25"/>
      <c r="H101" s="25"/>
      <c r="I101" s="25"/>
      <c r="J101" s="25"/>
      <c r="K101" s="25"/>
      <c r="L101" s="25"/>
      <c r="M101" s="25"/>
    </row>
    <row r="102" spans="2:13" ht="11.25">
      <c r="B102" s="9"/>
      <c r="C102" s="25"/>
      <c r="D102" s="25"/>
      <c r="E102" s="25"/>
      <c r="F102" s="25"/>
      <c r="G102" s="25"/>
      <c r="H102" s="25"/>
      <c r="I102" s="25"/>
      <c r="J102" s="25"/>
      <c r="K102" s="25"/>
      <c r="L102" s="25"/>
      <c r="M102" s="25"/>
    </row>
    <row r="103" spans="2:13" ht="11.25">
      <c r="B103" s="9"/>
      <c r="C103" s="25"/>
      <c r="D103" s="25"/>
      <c r="E103" s="25"/>
      <c r="F103" s="25"/>
      <c r="G103" s="25"/>
      <c r="H103" s="25"/>
      <c r="I103" s="25"/>
      <c r="J103" s="25"/>
      <c r="K103" s="25"/>
      <c r="L103" s="25"/>
      <c r="M103" s="25"/>
    </row>
    <row r="104" spans="2:13" ht="11.25">
      <c r="B104" s="9"/>
      <c r="C104" s="25"/>
      <c r="D104" s="25"/>
      <c r="E104" s="25"/>
      <c r="F104" s="25"/>
      <c r="G104" s="25"/>
      <c r="H104" s="25"/>
      <c r="I104" s="25"/>
      <c r="J104" s="25"/>
      <c r="K104" s="25"/>
      <c r="L104" s="25"/>
      <c r="M104" s="25"/>
    </row>
    <row r="105" spans="2:13" ht="11.25">
      <c r="B105" s="9"/>
      <c r="C105" s="25"/>
      <c r="D105" s="25"/>
      <c r="E105" s="25"/>
      <c r="F105" s="25"/>
      <c r="G105" s="25"/>
      <c r="H105" s="25"/>
      <c r="I105" s="25"/>
      <c r="J105" s="25"/>
      <c r="K105" s="25"/>
      <c r="L105" s="25"/>
      <c r="M105" s="25"/>
    </row>
    <row r="106" spans="2:13" ht="11.25">
      <c r="B106" s="9"/>
      <c r="C106" s="25"/>
      <c r="D106" s="25"/>
      <c r="E106" s="25"/>
      <c r="F106" s="25"/>
      <c r="G106" s="25"/>
      <c r="H106" s="25"/>
      <c r="I106" s="25"/>
      <c r="J106" s="25"/>
      <c r="K106" s="25"/>
      <c r="L106" s="25"/>
      <c r="M106" s="25"/>
    </row>
    <row r="107" spans="2:13" ht="11.25">
      <c r="B107" s="9"/>
      <c r="C107" s="25"/>
      <c r="D107" s="25"/>
      <c r="E107" s="25"/>
      <c r="F107" s="25"/>
      <c r="G107" s="25"/>
      <c r="H107" s="25"/>
      <c r="I107" s="25"/>
      <c r="J107" s="25"/>
      <c r="K107" s="25"/>
      <c r="L107" s="25"/>
      <c r="M107" s="25"/>
    </row>
    <row r="108" spans="2:13" ht="11.25">
      <c r="B108" s="9"/>
      <c r="C108" s="25"/>
      <c r="D108" s="25"/>
      <c r="E108" s="25"/>
      <c r="F108" s="25"/>
      <c r="G108" s="25"/>
      <c r="H108" s="25"/>
      <c r="I108" s="25"/>
      <c r="J108" s="25"/>
      <c r="K108" s="25"/>
      <c r="L108" s="25"/>
      <c r="M108" s="25"/>
    </row>
    <row r="109" spans="2:13" ht="11.25">
      <c r="B109" s="9"/>
      <c r="C109" s="25"/>
      <c r="D109" s="25"/>
      <c r="E109" s="25"/>
      <c r="F109" s="25"/>
      <c r="G109" s="25"/>
      <c r="H109" s="25"/>
      <c r="I109" s="25"/>
      <c r="J109" s="25"/>
      <c r="K109" s="25"/>
      <c r="L109" s="25"/>
      <c r="M109" s="25"/>
    </row>
    <row r="110" spans="2:13" ht="11.25">
      <c r="B110" s="9"/>
      <c r="C110" s="25"/>
      <c r="D110" s="25"/>
      <c r="E110" s="25"/>
      <c r="F110" s="25"/>
      <c r="G110" s="25"/>
      <c r="H110" s="25"/>
      <c r="I110" s="25"/>
      <c r="J110" s="25"/>
      <c r="K110" s="25"/>
      <c r="L110" s="25"/>
      <c r="M110" s="25"/>
    </row>
    <row r="111" spans="2:13" ht="11.25">
      <c r="B111" s="9"/>
      <c r="C111" s="25"/>
      <c r="D111" s="25"/>
      <c r="E111" s="25"/>
      <c r="F111" s="25"/>
      <c r="G111" s="25"/>
      <c r="H111" s="25"/>
      <c r="I111" s="25"/>
      <c r="J111" s="25"/>
      <c r="K111" s="25"/>
      <c r="L111" s="25"/>
      <c r="M111" s="25"/>
    </row>
    <row r="112" spans="2:13" ht="11.25">
      <c r="B112" s="9"/>
      <c r="C112" s="25"/>
      <c r="D112" s="25"/>
      <c r="E112" s="25"/>
      <c r="F112" s="25"/>
      <c r="G112" s="25"/>
      <c r="H112" s="25"/>
      <c r="I112" s="25"/>
      <c r="J112" s="25"/>
      <c r="K112" s="25"/>
      <c r="L112" s="25"/>
      <c r="M112" s="25"/>
    </row>
    <row r="113" spans="2:13" ht="11.25">
      <c r="B113" s="9"/>
      <c r="C113" s="25"/>
      <c r="D113" s="25"/>
      <c r="E113" s="25"/>
      <c r="F113" s="25"/>
      <c r="G113" s="25"/>
      <c r="H113" s="25"/>
      <c r="I113" s="25"/>
      <c r="J113" s="25"/>
      <c r="K113" s="25"/>
      <c r="L113" s="25"/>
      <c r="M113" s="25"/>
    </row>
    <row r="114" spans="2:13" ht="11.25">
      <c r="B114" s="9"/>
      <c r="C114" s="25"/>
      <c r="D114" s="25"/>
      <c r="E114" s="25"/>
      <c r="F114" s="25"/>
      <c r="G114" s="25"/>
      <c r="H114" s="25"/>
      <c r="I114" s="25"/>
      <c r="J114" s="25"/>
      <c r="K114" s="25"/>
      <c r="L114" s="25"/>
      <c r="M114" s="25"/>
    </row>
    <row r="115" spans="2:13" ht="11.25">
      <c r="B115" s="9"/>
      <c r="C115" s="25"/>
      <c r="D115" s="25"/>
      <c r="E115" s="25"/>
      <c r="F115" s="25"/>
      <c r="G115" s="25"/>
      <c r="H115" s="25"/>
      <c r="I115" s="25"/>
      <c r="J115" s="25"/>
      <c r="K115" s="25"/>
      <c r="L115" s="25"/>
      <c r="M115" s="25"/>
    </row>
    <row r="116" spans="2:13" ht="11.25">
      <c r="B116" s="9"/>
      <c r="C116" s="25"/>
      <c r="D116" s="25"/>
      <c r="E116" s="25"/>
      <c r="F116" s="25"/>
      <c r="G116" s="25"/>
      <c r="H116" s="25"/>
      <c r="I116" s="25"/>
      <c r="J116" s="25"/>
      <c r="K116" s="25"/>
      <c r="L116" s="25"/>
      <c r="M116" s="25"/>
    </row>
    <row r="117" spans="2:13" ht="11.25">
      <c r="B117" s="9"/>
      <c r="C117" s="25"/>
      <c r="D117" s="25"/>
      <c r="E117" s="25"/>
      <c r="F117" s="25"/>
      <c r="G117" s="25"/>
      <c r="H117" s="25"/>
      <c r="I117" s="25"/>
      <c r="J117" s="25"/>
      <c r="K117" s="25"/>
      <c r="L117" s="25"/>
      <c r="M117" s="25"/>
    </row>
    <row r="118" spans="2:13" ht="11.25">
      <c r="B118" s="9"/>
      <c r="C118" s="25"/>
      <c r="D118" s="25"/>
      <c r="E118" s="25"/>
      <c r="F118" s="25"/>
      <c r="G118" s="25"/>
      <c r="H118" s="25"/>
      <c r="I118" s="25"/>
      <c r="J118" s="25"/>
      <c r="K118" s="25"/>
      <c r="L118" s="25"/>
      <c r="M118" s="25"/>
    </row>
    <row r="119" spans="2:13" ht="11.25">
      <c r="B119" s="9"/>
      <c r="C119" s="25"/>
      <c r="D119" s="25"/>
      <c r="E119" s="25"/>
      <c r="F119" s="25"/>
      <c r="G119" s="25"/>
      <c r="H119" s="25"/>
      <c r="I119" s="25"/>
      <c r="J119" s="25"/>
      <c r="K119" s="25"/>
      <c r="L119" s="25"/>
      <c r="M119" s="25"/>
    </row>
    <row r="120" spans="2:13" ht="11.25">
      <c r="B120" s="9"/>
      <c r="C120" s="25"/>
      <c r="D120" s="25"/>
      <c r="E120" s="25"/>
      <c r="F120" s="25"/>
      <c r="G120" s="25"/>
      <c r="H120" s="25"/>
      <c r="I120" s="25"/>
      <c r="J120" s="25"/>
      <c r="K120" s="25"/>
      <c r="L120" s="25"/>
      <c r="M120" s="25"/>
    </row>
    <row r="121" spans="2:13" ht="11.25">
      <c r="B121" s="9"/>
      <c r="C121" s="25"/>
      <c r="D121" s="25"/>
      <c r="E121" s="25"/>
      <c r="F121" s="25"/>
      <c r="G121" s="25"/>
      <c r="H121" s="25"/>
      <c r="I121" s="25"/>
      <c r="J121" s="25"/>
      <c r="K121" s="25"/>
      <c r="L121" s="25"/>
      <c r="M121" s="25"/>
    </row>
    <row r="122" spans="2:13" ht="11.25">
      <c r="B122" s="9"/>
      <c r="C122" s="25"/>
      <c r="D122" s="25"/>
      <c r="E122" s="25"/>
      <c r="F122" s="25"/>
      <c r="G122" s="25"/>
      <c r="H122" s="25"/>
      <c r="I122" s="25"/>
      <c r="J122" s="25"/>
      <c r="K122" s="25"/>
      <c r="L122" s="25"/>
      <c r="M122" s="25"/>
    </row>
    <row r="123" spans="2:13" ht="11.25">
      <c r="B123" s="9"/>
      <c r="C123" s="25"/>
      <c r="D123" s="25"/>
      <c r="E123" s="25"/>
      <c r="F123" s="25"/>
      <c r="G123" s="25"/>
      <c r="H123" s="25"/>
      <c r="I123" s="25"/>
      <c r="J123" s="25"/>
      <c r="K123" s="25"/>
      <c r="L123" s="25"/>
      <c r="M123" s="25"/>
    </row>
    <row r="124" spans="2:13" ht="11.25">
      <c r="B124" s="9"/>
      <c r="C124" s="25"/>
      <c r="D124" s="25"/>
      <c r="E124" s="25"/>
      <c r="F124" s="25"/>
      <c r="G124" s="25"/>
      <c r="H124" s="25"/>
      <c r="I124" s="25"/>
      <c r="J124" s="25"/>
      <c r="K124" s="25"/>
      <c r="L124" s="25"/>
      <c r="M124" s="25"/>
    </row>
    <row r="125" spans="2:13" ht="11.25">
      <c r="B125" s="9"/>
      <c r="C125" s="25"/>
      <c r="D125" s="25"/>
      <c r="E125" s="25"/>
      <c r="F125" s="25"/>
      <c r="G125" s="25"/>
      <c r="H125" s="25"/>
      <c r="I125" s="25"/>
      <c r="J125" s="25"/>
      <c r="K125" s="25"/>
      <c r="L125" s="25"/>
      <c r="M125" s="25"/>
    </row>
    <row r="126" spans="2:13" ht="11.25">
      <c r="B126" s="9"/>
      <c r="C126" s="25"/>
      <c r="D126" s="25"/>
      <c r="E126" s="25"/>
      <c r="F126" s="25"/>
      <c r="G126" s="25"/>
      <c r="H126" s="25"/>
      <c r="I126" s="25"/>
      <c r="J126" s="25"/>
      <c r="K126" s="25"/>
      <c r="L126" s="25"/>
      <c r="M126" s="25"/>
    </row>
    <row r="127" spans="2:13" ht="11.25">
      <c r="B127" s="9"/>
      <c r="C127" s="25"/>
      <c r="D127" s="25"/>
      <c r="E127" s="25"/>
      <c r="F127" s="25"/>
      <c r="G127" s="25"/>
      <c r="H127" s="25"/>
      <c r="I127" s="25"/>
      <c r="J127" s="25"/>
      <c r="K127" s="25"/>
      <c r="L127" s="25"/>
      <c r="M127" s="25"/>
    </row>
    <row r="128" spans="2:13" ht="11.25">
      <c r="B128" s="9"/>
      <c r="C128" s="25"/>
      <c r="D128" s="25"/>
      <c r="E128" s="25"/>
      <c r="F128" s="25"/>
      <c r="G128" s="25"/>
      <c r="H128" s="25"/>
      <c r="I128" s="25"/>
      <c r="J128" s="25"/>
      <c r="K128" s="25"/>
      <c r="L128" s="25"/>
      <c r="M128" s="25"/>
    </row>
    <row r="129" spans="2:13" ht="11.25">
      <c r="B129" s="9"/>
      <c r="C129" s="25"/>
      <c r="D129" s="25"/>
      <c r="E129" s="25"/>
      <c r="F129" s="25"/>
      <c r="G129" s="25"/>
      <c r="H129" s="25"/>
      <c r="I129" s="25"/>
      <c r="J129" s="25"/>
      <c r="K129" s="25"/>
      <c r="L129" s="25"/>
      <c r="M129" s="25"/>
    </row>
    <row r="130" spans="2:13" ht="11.25">
      <c r="B130" s="9"/>
      <c r="C130" s="25"/>
      <c r="D130" s="25"/>
      <c r="E130" s="25"/>
      <c r="F130" s="25"/>
      <c r="G130" s="25"/>
      <c r="H130" s="25"/>
      <c r="I130" s="25"/>
      <c r="J130" s="25"/>
      <c r="K130" s="25"/>
      <c r="L130" s="25"/>
      <c r="M130" s="25"/>
    </row>
    <row r="131" spans="2:13" ht="11.25">
      <c r="B131" s="9"/>
      <c r="C131" s="25"/>
      <c r="D131" s="25"/>
      <c r="E131" s="25"/>
      <c r="F131" s="25"/>
      <c r="G131" s="25"/>
      <c r="H131" s="25"/>
      <c r="I131" s="25"/>
      <c r="J131" s="25"/>
      <c r="K131" s="25"/>
      <c r="L131" s="25"/>
      <c r="M131" s="25"/>
    </row>
    <row r="132" spans="2:13" ht="11.25">
      <c r="B132" s="9"/>
      <c r="C132" s="25"/>
      <c r="D132" s="25"/>
      <c r="E132" s="25"/>
      <c r="F132" s="25"/>
      <c r="G132" s="25"/>
      <c r="H132" s="25"/>
      <c r="I132" s="25"/>
      <c r="J132" s="25"/>
      <c r="K132" s="25"/>
      <c r="L132" s="25"/>
      <c r="M132" s="25"/>
    </row>
    <row r="133" spans="2:13" ht="11.25">
      <c r="B133" s="9"/>
      <c r="C133" s="25"/>
      <c r="D133" s="25"/>
      <c r="E133" s="25"/>
      <c r="F133" s="25"/>
      <c r="G133" s="25"/>
      <c r="H133" s="25"/>
      <c r="I133" s="25"/>
      <c r="J133" s="25"/>
      <c r="K133" s="25"/>
      <c r="L133" s="25"/>
      <c r="M133" s="25"/>
    </row>
    <row r="134" spans="2:13" ht="11.25">
      <c r="B134" s="9"/>
      <c r="C134" s="25"/>
      <c r="D134" s="25"/>
      <c r="E134" s="25"/>
      <c r="F134" s="25"/>
      <c r="G134" s="25"/>
      <c r="H134" s="25"/>
      <c r="I134" s="25"/>
      <c r="J134" s="25"/>
      <c r="K134" s="25"/>
      <c r="L134" s="25"/>
      <c r="M134" s="25"/>
    </row>
    <row r="135" spans="2:13" ht="11.25">
      <c r="B135" s="9"/>
      <c r="C135" s="25"/>
      <c r="D135" s="25"/>
      <c r="E135" s="25"/>
      <c r="F135" s="25"/>
      <c r="G135" s="25"/>
      <c r="H135" s="25"/>
      <c r="I135" s="25"/>
      <c r="J135" s="25"/>
      <c r="K135" s="25"/>
      <c r="L135" s="25"/>
      <c r="M135" s="25"/>
    </row>
    <row r="136" spans="2:13" ht="11.25">
      <c r="B136" s="9"/>
      <c r="C136" s="25"/>
      <c r="D136" s="25"/>
      <c r="E136" s="25"/>
      <c r="F136" s="25"/>
      <c r="G136" s="25"/>
      <c r="H136" s="25"/>
      <c r="I136" s="25"/>
      <c r="J136" s="25"/>
      <c r="K136" s="25"/>
      <c r="L136" s="25"/>
      <c r="M136" s="25"/>
    </row>
    <row r="137" spans="2:13" ht="11.25">
      <c r="B137" s="9"/>
      <c r="C137" s="25"/>
      <c r="D137" s="25"/>
      <c r="E137" s="25"/>
      <c r="F137" s="25"/>
      <c r="G137" s="25"/>
      <c r="H137" s="25"/>
      <c r="I137" s="25"/>
      <c r="J137" s="25"/>
      <c r="K137" s="25"/>
      <c r="L137" s="25"/>
      <c r="M137" s="25"/>
    </row>
    <row r="138" spans="2:13" ht="11.25">
      <c r="B138" s="9"/>
      <c r="C138" s="25"/>
      <c r="D138" s="25"/>
      <c r="E138" s="25"/>
      <c r="F138" s="25"/>
      <c r="G138" s="25"/>
      <c r="H138" s="25"/>
      <c r="I138" s="25"/>
      <c r="J138" s="25"/>
      <c r="K138" s="25"/>
      <c r="L138" s="25"/>
      <c r="M138" s="25"/>
    </row>
    <row r="139" spans="2:13" ht="11.25">
      <c r="B139" s="9"/>
      <c r="C139" s="25"/>
      <c r="D139" s="25"/>
      <c r="E139" s="25"/>
      <c r="F139" s="25"/>
      <c r="G139" s="25"/>
      <c r="H139" s="25"/>
      <c r="I139" s="25"/>
      <c r="J139" s="25"/>
      <c r="K139" s="25"/>
      <c r="L139" s="25"/>
      <c r="M139" s="25"/>
    </row>
    <row r="140" spans="2:13" ht="11.25">
      <c r="B140" s="9"/>
      <c r="C140" s="25"/>
      <c r="D140" s="25"/>
      <c r="E140" s="25"/>
      <c r="F140" s="25"/>
      <c r="G140" s="25"/>
      <c r="H140" s="25"/>
      <c r="I140" s="25"/>
      <c r="J140" s="25"/>
      <c r="K140" s="25"/>
      <c r="L140" s="25"/>
      <c r="M140" s="25"/>
    </row>
    <row r="141" spans="2:13" ht="11.25">
      <c r="B141" s="9"/>
      <c r="C141" s="25"/>
      <c r="D141" s="25"/>
      <c r="E141" s="25"/>
      <c r="F141" s="25"/>
      <c r="G141" s="25"/>
      <c r="H141" s="25"/>
      <c r="I141" s="25"/>
      <c r="J141" s="25"/>
      <c r="K141" s="25"/>
      <c r="L141" s="25"/>
      <c r="M141" s="25"/>
    </row>
    <row r="142" spans="2:13" ht="11.25">
      <c r="B142" s="9"/>
      <c r="C142" s="25"/>
      <c r="D142" s="25"/>
      <c r="E142" s="25"/>
      <c r="F142" s="25"/>
      <c r="G142" s="25"/>
      <c r="H142" s="25"/>
      <c r="I142" s="25"/>
      <c r="J142" s="25"/>
      <c r="K142" s="25"/>
      <c r="L142" s="25"/>
      <c r="M142" s="25"/>
    </row>
    <row r="143" spans="2:13" ht="11.25">
      <c r="B143" s="9"/>
      <c r="C143" s="25"/>
      <c r="D143" s="25"/>
      <c r="E143" s="25"/>
      <c r="F143" s="25"/>
      <c r="G143" s="25"/>
      <c r="H143" s="25"/>
      <c r="I143" s="25"/>
      <c r="J143" s="25"/>
      <c r="K143" s="25"/>
      <c r="L143" s="25"/>
      <c r="M143" s="25"/>
    </row>
    <row r="144" spans="2:13" ht="11.25">
      <c r="B144" s="9"/>
      <c r="C144" s="25"/>
      <c r="D144" s="25"/>
      <c r="E144" s="25"/>
      <c r="F144" s="25"/>
      <c r="G144" s="25"/>
      <c r="H144" s="25"/>
      <c r="I144" s="25"/>
      <c r="J144" s="25"/>
      <c r="K144" s="25"/>
      <c r="L144" s="25"/>
      <c r="M144" s="25"/>
    </row>
    <row r="145" spans="2:13" ht="11.25">
      <c r="B145" s="9"/>
      <c r="C145" s="25"/>
      <c r="D145" s="25"/>
      <c r="E145" s="25"/>
      <c r="F145" s="25"/>
      <c r="G145" s="25"/>
      <c r="H145" s="25"/>
      <c r="I145" s="25"/>
      <c r="J145" s="25"/>
      <c r="K145" s="25"/>
      <c r="L145" s="25"/>
      <c r="M145" s="25"/>
    </row>
    <row r="146" spans="2:13" ht="11.25">
      <c r="B146" s="9"/>
      <c r="C146" s="25"/>
      <c r="D146" s="25"/>
      <c r="E146" s="25"/>
      <c r="F146" s="25"/>
      <c r="G146" s="25"/>
      <c r="H146" s="25"/>
      <c r="I146" s="25"/>
      <c r="J146" s="25"/>
      <c r="K146" s="25"/>
      <c r="L146" s="25"/>
      <c r="M146" s="25"/>
    </row>
    <row r="147" spans="2:13" ht="11.25">
      <c r="B147" s="9"/>
      <c r="C147" s="25"/>
      <c r="D147" s="25"/>
      <c r="E147" s="25"/>
      <c r="F147" s="25"/>
      <c r="G147" s="25"/>
      <c r="H147" s="25"/>
      <c r="I147" s="25"/>
      <c r="J147" s="25"/>
      <c r="K147" s="25"/>
      <c r="L147" s="25"/>
      <c r="M147" s="25"/>
    </row>
    <row r="148" spans="2:13" ht="11.25">
      <c r="B148" s="9"/>
      <c r="C148" s="25"/>
      <c r="D148" s="25"/>
      <c r="E148" s="25"/>
      <c r="F148" s="25"/>
      <c r="G148" s="25"/>
      <c r="H148" s="25"/>
      <c r="I148" s="25"/>
      <c r="J148" s="25"/>
      <c r="K148" s="25"/>
      <c r="L148" s="25"/>
      <c r="M148" s="25"/>
    </row>
    <row r="149" spans="2:13" ht="11.25">
      <c r="B149" s="9"/>
      <c r="C149" s="25"/>
      <c r="D149" s="25"/>
      <c r="E149" s="25"/>
      <c r="F149" s="25"/>
      <c r="G149" s="25"/>
      <c r="H149" s="25"/>
      <c r="I149" s="25"/>
      <c r="J149" s="25"/>
      <c r="K149" s="25"/>
      <c r="L149" s="25"/>
      <c r="M149" s="25"/>
    </row>
    <row r="150" spans="2:13" ht="11.25">
      <c r="B150" s="9"/>
      <c r="C150" s="25"/>
      <c r="D150" s="25"/>
      <c r="E150" s="25"/>
      <c r="F150" s="25"/>
      <c r="G150" s="25"/>
      <c r="H150" s="25"/>
      <c r="I150" s="25"/>
      <c r="J150" s="25"/>
      <c r="K150" s="25"/>
      <c r="L150" s="25"/>
      <c r="M150" s="25"/>
    </row>
    <row r="151" spans="2:13" ht="11.25">
      <c r="B151" s="9"/>
      <c r="C151" s="25"/>
      <c r="D151" s="25"/>
      <c r="E151" s="25"/>
      <c r="F151" s="25"/>
      <c r="G151" s="25"/>
      <c r="H151" s="25"/>
      <c r="I151" s="25"/>
      <c r="J151" s="25"/>
      <c r="K151" s="25"/>
      <c r="L151" s="25"/>
      <c r="M151" s="25"/>
    </row>
    <row r="152" spans="2:13" ht="11.25">
      <c r="B152" s="9"/>
      <c r="C152" s="25"/>
      <c r="D152" s="25"/>
      <c r="E152" s="25"/>
      <c r="F152" s="25"/>
      <c r="G152" s="25"/>
      <c r="H152" s="25"/>
      <c r="I152" s="25"/>
      <c r="J152" s="25"/>
      <c r="K152" s="25"/>
      <c r="L152" s="25"/>
      <c r="M152" s="25"/>
    </row>
    <row r="153" spans="2:13" ht="11.25">
      <c r="B153" s="9"/>
      <c r="C153" s="25"/>
      <c r="D153" s="25"/>
      <c r="E153" s="25"/>
      <c r="F153" s="25"/>
      <c r="G153" s="25"/>
      <c r="H153" s="25"/>
      <c r="I153" s="25"/>
      <c r="J153" s="25"/>
      <c r="K153" s="25"/>
      <c r="L153" s="25"/>
      <c r="M153" s="25"/>
    </row>
    <row r="154" spans="2:13" ht="11.25">
      <c r="B154" s="9"/>
      <c r="C154" s="25"/>
      <c r="D154" s="25"/>
      <c r="E154" s="25"/>
      <c r="F154" s="25"/>
      <c r="G154" s="25"/>
      <c r="H154" s="25"/>
      <c r="I154" s="25"/>
      <c r="J154" s="25"/>
      <c r="K154" s="25"/>
      <c r="L154" s="25"/>
      <c r="M154" s="25"/>
    </row>
    <row r="155" spans="2:13" ht="11.25">
      <c r="B155" s="9"/>
      <c r="C155" s="25"/>
      <c r="D155" s="25"/>
      <c r="E155" s="25"/>
      <c r="F155" s="25"/>
      <c r="G155" s="25"/>
      <c r="H155" s="25"/>
      <c r="I155" s="25"/>
      <c r="J155" s="25"/>
      <c r="K155" s="25"/>
      <c r="L155" s="25"/>
      <c r="M155" s="25"/>
    </row>
    <row r="156" spans="2:13" ht="11.25">
      <c r="B156" s="9"/>
      <c r="C156" s="25"/>
      <c r="D156" s="25"/>
      <c r="E156" s="25"/>
      <c r="F156" s="25"/>
      <c r="G156" s="25"/>
      <c r="H156" s="25"/>
      <c r="I156" s="25"/>
      <c r="J156" s="25"/>
      <c r="K156" s="25"/>
      <c r="L156" s="25"/>
      <c r="M156" s="25"/>
    </row>
    <row r="157" spans="2:13" ht="11.25">
      <c r="B157" s="9"/>
      <c r="C157" s="25"/>
      <c r="D157" s="25"/>
      <c r="E157" s="25"/>
      <c r="F157" s="25"/>
      <c r="G157" s="25"/>
      <c r="H157" s="25"/>
      <c r="I157" s="25"/>
      <c r="J157" s="25"/>
      <c r="K157" s="25"/>
      <c r="L157" s="25"/>
      <c r="M157" s="25"/>
    </row>
    <row r="158" spans="2:13" ht="11.25">
      <c r="B158" s="9"/>
      <c r="C158" s="25"/>
      <c r="D158" s="25"/>
      <c r="E158" s="25"/>
      <c r="F158" s="25"/>
      <c r="G158" s="25"/>
      <c r="H158" s="25"/>
      <c r="I158" s="25"/>
      <c r="J158" s="25"/>
      <c r="K158" s="25"/>
      <c r="L158" s="25"/>
      <c r="M158" s="25"/>
    </row>
    <row r="159" spans="2:13" ht="11.25">
      <c r="B159" s="9"/>
      <c r="C159" s="25"/>
      <c r="D159" s="25"/>
      <c r="E159" s="25"/>
      <c r="F159" s="25"/>
      <c r="G159" s="25"/>
      <c r="H159" s="25"/>
      <c r="I159" s="25"/>
      <c r="J159" s="25"/>
      <c r="K159" s="25"/>
      <c r="L159" s="25"/>
      <c r="M159" s="25"/>
    </row>
    <row r="160" spans="2:13" ht="11.25">
      <c r="B160" s="9"/>
      <c r="C160" s="25"/>
      <c r="D160" s="25"/>
      <c r="E160" s="25"/>
      <c r="F160" s="25"/>
      <c r="G160" s="25"/>
      <c r="H160" s="25"/>
      <c r="I160" s="25"/>
      <c r="J160" s="25"/>
      <c r="K160" s="25"/>
      <c r="L160" s="25"/>
      <c r="M160" s="25"/>
    </row>
    <row r="161" spans="2:13" ht="11.25">
      <c r="B161" s="9"/>
      <c r="C161" s="25"/>
      <c r="D161" s="25"/>
      <c r="E161" s="25"/>
      <c r="F161" s="25"/>
      <c r="G161" s="25"/>
      <c r="H161" s="25"/>
      <c r="I161" s="25"/>
      <c r="J161" s="25"/>
      <c r="K161" s="25"/>
      <c r="L161" s="25"/>
      <c r="M161" s="25"/>
    </row>
    <row r="162" spans="2:13" ht="11.25">
      <c r="B162" s="9"/>
      <c r="C162" s="25"/>
      <c r="D162" s="25"/>
      <c r="E162" s="25"/>
      <c r="F162" s="25"/>
      <c r="G162" s="25"/>
      <c r="H162" s="25"/>
      <c r="I162" s="25"/>
      <c r="J162" s="25"/>
      <c r="K162" s="25"/>
      <c r="L162" s="25"/>
      <c r="M162" s="25"/>
    </row>
    <row r="163" spans="2:13" ht="11.25">
      <c r="B163" s="9"/>
      <c r="C163" s="25"/>
      <c r="D163" s="25"/>
      <c r="E163" s="25"/>
      <c r="F163" s="25"/>
      <c r="G163" s="25"/>
      <c r="H163" s="25"/>
      <c r="I163" s="25"/>
      <c r="J163" s="25"/>
      <c r="K163" s="25"/>
      <c r="L163" s="25"/>
      <c r="M163" s="25"/>
    </row>
    <row r="164" spans="2:13" ht="11.25">
      <c r="B164" s="9"/>
      <c r="C164" s="25"/>
      <c r="D164" s="25"/>
      <c r="E164" s="25"/>
      <c r="F164" s="25"/>
      <c r="G164" s="25"/>
      <c r="H164" s="25"/>
      <c r="I164" s="25"/>
      <c r="J164" s="25"/>
      <c r="K164" s="25"/>
      <c r="L164" s="25"/>
      <c r="M164" s="25"/>
    </row>
    <row r="165" spans="2:13" ht="11.25">
      <c r="B165" s="9"/>
      <c r="C165" s="25"/>
      <c r="D165" s="25"/>
      <c r="E165" s="25"/>
      <c r="F165" s="25"/>
      <c r="G165" s="25"/>
      <c r="H165" s="25"/>
      <c r="I165" s="25"/>
      <c r="J165" s="25"/>
      <c r="K165" s="25"/>
      <c r="L165" s="25"/>
      <c r="M165" s="25"/>
    </row>
    <row r="166" spans="2:13" ht="11.25">
      <c r="B166" s="9"/>
      <c r="C166" s="25"/>
      <c r="D166" s="25"/>
      <c r="E166" s="25"/>
      <c r="F166" s="25"/>
      <c r="G166" s="25"/>
      <c r="H166" s="25"/>
      <c r="I166" s="25"/>
      <c r="J166" s="25"/>
      <c r="K166" s="25"/>
      <c r="L166" s="25"/>
      <c r="M166" s="25"/>
    </row>
    <row r="167" spans="2:13" ht="11.25">
      <c r="B167" s="9"/>
      <c r="C167" s="25"/>
      <c r="D167" s="25"/>
      <c r="E167" s="25"/>
      <c r="F167" s="25"/>
      <c r="G167" s="25"/>
      <c r="H167" s="25"/>
      <c r="I167" s="25"/>
      <c r="J167" s="25"/>
      <c r="K167" s="25"/>
      <c r="L167" s="25"/>
      <c r="M167" s="25"/>
    </row>
    <row r="168" spans="2:13" ht="11.25">
      <c r="B168" s="9"/>
      <c r="C168" s="25"/>
      <c r="D168" s="25"/>
      <c r="E168" s="25"/>
      <c r="F168" s="25"/>
      <c r="G168" s="25"/>
      <c r="H168" s="25"/>
      <c r="I168" s="25"/>
      <c r="J168" s="25"/>
      <c r="K168" s="25"/>
      <c r="L168" s="25"/>
      <c r="M168" s="25"/>
    </row>
    <row r="169" spans="2:13" ht="11.25">
      <c r="B169" s="9"/>
      <c r="C169" s="25"/>
      <c r="D169" s="25"/>
      <c r="E169" s="25"/>
      <c r="F169" s="25"/>
      <c r="G169" s="25"/>
      <c r="H169" s="25"/>
      <c r="I169" s="25"/>
      <c r="J169" s="25"/>
      <c r="K169" s="25"/>
      <c r="L169" s="25"/>
      <c r="M169" s="25"/>
    </row>
    <row r="170" spans="2:13" ht="11.25">
      <c r="B170" s="9"/>
      <c r="C170" s="25"/>
      <c r="D170" s="25"/>
      <c r="E170" s="25"/>
      <c r="F170" s="25"/>
      <c r="G170" s="25"/>
      <c r="H170" s="25"/>
      <c r="I170" s="25"/>
      <c r="J170" s="25"/>
      <c r="K170" s="25"/>
      <c r="L170" s="25"/>
      <c r="M170" s="25"/>
    </row>
    <row r="171" spans="2:13" ht="11.25">
      <c r="B171" s="9"/>
      <c r="C171" s="25"/>
      <c r="D171" s="25"/>
      <c r="E171" s="25"/>
      <c r="F171" s="25"/>
      <c r="G171" s="25"/>
      <c r="H171" s="25"/>
      <c r="I171" s="25"/>
      <c r="J171" s="25"/>
      <c r="K171" s="25"/>
      <c r="L171" s="25"/>
      <c r="M171" s="25"/>
    </row>
    <row r="172" spans="2:13" ht="11.25">
      <c r="B172" s="9"/>
      <c r="C172" s="25"/>
      <c r="D172" s="25"/>
      <c r="E172" s="25"/>
      <c r="F172" s="25"/>
      <c r="G172" s="25"/>
      <c r="H172" s="25"/>
      <c r="I172" s="25"/>
      <c r="J172" s="25"/>
      <c r="K172" s="25"/>
      <c r="L172" s="25"/>
      <c r="M172" s="25"/>
    </row>
    <row r="173" spans="2:13" ht="11.25">
      <c r="B173" s="9"/>
      <c r="C173" s="25"/>
      <c r="D173" s="25"/>
      <c r="E173" s="25"/>
      <c r="F173" s="25"/>
      <c r="G173" s="25"/>
      <c r="H173" s="25"/>
      <c r="I173" s="25"/>
      <c r="J173" s="25"/>
      <c r="K173" s="25"/>
      <c r="L173" s="25"/>
      <c r="M173" s="25"/>
    </row>
    <row r="174" spans="2:13" ht="11.25">
      <c r="B174" s="9"/>
      <c r="C174" s="25"/>
      <c r="D174" s="25"/>
      <c r="E174" s="25"/>
      <c r="F174" s="25"/>
      <c r="G174" s="25"/>
      <c r="H174" s="25"/>
      <c r="I174" s="25"/>
      <c r="J174" s="25"/>
      <c r="K174" s="25"/>
      <c r="L174" s="25"/>
      <c r="M174" s="25"/>
    </row>
    <row r="175" spans="2:13" ht="11.25">
      <c r="B175" s="9"/>
      <c r="C175" s="25"/>
      <c r="D175" s="25"/>
      <c r="E175" s="25"/>
      <c r="F175" s="25"/>
      <c r="G175" s="25"/>
      <c r="H175" s="25"/>
      <c r="I175" s="25"/>
      <c r="J175" s="25"/>
      <c r="K175" s="25"/>
      <c r="L175" s="25"/>
      <c r="M175" s="25"/>
    </row>
    <row r="176" spans="2:13" ht="11.25">
      <c r="B176" s="9"/>
      <c r="C176" s="25"/>
      <c r="D176" s="25"/>
      <c r="E176" s="25"/>
      <c r="F176" s="25"/>
      <c r="G176" s="25"/>
      <c r="H176" s="25"/>
      <c r="I176" s="25"/>
      <c r="J176" s="25"/>
      <c r="K176" s="25"/>
      <c r="L176" s="25"/>
      <c r="M176" s="25"/>
    </row>
    <row r="177" spans="2:13" ht="11.25">
      <c r="B177" s="9"/>
      <c r="C177" s="25"/>
      <c r="D177" s="25"/>
      <c r="E177" s="25"/>
      <c r="F177" s="25"/>
      <c r="G177" s="25"/>
      <c r="H177" s="25"/>
      <c r="I177" s="25"/>
      <c r="J177" s="25"/>
      <c r="K177" s="25"/>
      <c r="L177" s="25"/>
      <c r="M177" s="25"/>
    </row>
    <row r="178" spans="2:13" ht="11.25">
      <c r="B178" s="9"/>
      <c r="C178" s="25"/>
      <c r="D178" s="25"/>
      <c r="E178" s="25"/>
      <c r="F178" s="25"/>
      <c r="G178" s="25"/>
      <c r="H178" s="25"/>
      <c r="I178" s="25"/>
      <c r="J178" s="25"/>
      <c r="K178" s="25"/>
      <c r="L178" s="25"/>
      <c r="M178" s="25"/>
    </row>
    <row r="179" spans="2:13" ht="11.25">
      <c r="B179" s="9"/>
      <c r="C179" s="25"/>
      <c r="D179" s="25"/>
      <c r="E179" s="25"/>
      <c r="F179" s="25"/>
      <c r="G179" s="25"/>
      <c r="H179" s="25"/>
      <c r="I179" s="25"/>
      <c r="J179" s="25"/>
      <c r="K179" s="25"/>
      <c r="L179" s="25"/>
      <c r="M179" s="25"/>
    </row>
    <row r="180" spans="2:13" ht="11.25">
      <c r="B180" s="9"/>
      <c r="C180" s="25"/>
      <c r="D180" s="25"/>
      <c r="E180" s="25"/>
      <c r="F180" s="25"/>
      <c r="G180" s="25"/>
      <c r="H180" s="25"/>
      <c r="I180" s="25"/>
      <c r="J180" s="25"/>
      <c r="K180" s="25"/>
      <c r="L180" s="25"/>
      <c r="M180" s="25"/>
    </row>
    <row r="181" spans="2:13" ht="11.25">
      <c r="B181" s="9"/>
      <c r="C181" s="25"/>
      <c r="D181" s="25"/>
      <c r="E181" s="25"/>
      <c r="F181" s="25"/>
      <c r="G181" s="25"/>
      <c r="H181" s="25"/>
      <c r="I181" s="25"/>
      <c r="J181" s="25"/>
      <c r="K181" s="25"/>
      <c r="L181" s="25"/>
      <c r="M181" s="25"/>
    </row>
    <row r="182" spans="2:13" ht="11.25">
      <c r="B182" s="9"/>
      <c r="C182" s="25"/>
      <c r="D182" s="25"/>
      <c r="E182" s="25"/>
      <c r="F182" s="25"/>
      <c r="G182" s="25"/>
      <c r="H182" s="25"/>
      <c r="I182" s="25"/>
      <c r="J182" s="25"/>
      <c r="K182" s="25"/>
      <c r="L182" s="25"/>
      <c r="M182" s="25"/>
    </row>
    <row r="183" spans="2:13" ht="11.25">
      <c r="B183" s="9"/>
      <c r="C183" s="25"/>
      <c r="D183" s="25"/>
      <c r="E183" s="25"/>
      <c r="F183" s="25"/>
      <c r="G183" s="25"/>
      <c r="H183" s="25"/>
      <c r="I183" s="25"/>
      <c r="J183" s="25"/>
      <c r="K183" s="25"/>
      <c r="L183" s="25"/>
      <c r="M183" s="25"/>
    </row>
    <row r="184" spans="2:13" ht="11.25">
      <c r="B184" s="9"/>
      <c r="C184" s="25"/>
      <c r="D184" s="25"/>
      <c r="E184" s="25"/>
      <c r="F184" s="25"/>
      <c r="G184" s="25"/>
      <c r="H184" s="25"/>
      <c r="I184" s="25"/>
      <c r="J184" s="25"/>
      <c r="K184" s="25"/>
      <c r="L184" s="25"/>
      <c r="M184" s="25"/>
    </row>
    <row r="185" spans="2:13" ht="11.25">
      <c r="B185" s="9"/>
      <c r="C185" s="25"/>
      <c r="D185" s="25"/>
      <c r="E185" s="25"/>
      <c r="F185" s="25"/>
      <c r="G185" s="25"/>
      <c r="H185" s="25"/>
      <c r="I185" s="25"/>
      <c r="J185" s="25"/>
      <c r="K185" s="25"/>
      <c r="L185" s="25"/>
      <c r="M185" s="25"/>
    </row>
    <row r="186" spans="2:13" ht="11.25">
      <c r="B186" s="9"/>
      <c r="C186" s="25"/>
      <c r="D186" s="25"/>
      <c r="E186" s="25"/>
      <c r="F186" s="25"/>
      <c r="G186" s="25"/>
      <c r="H186" s="25"/>
      <c r="I186" s="25"/>
      <c r="J186" s="25"/>
      <c r="K186" s="25"/>
      <c r="L186" s="25"/>
      <c r="M186" s="25"/>
    </row>
    <row r="187" spans="2:13" ht="11.25">
      <c r="B187" s="9"/>
      <c r="C187" s="25"/>
      <c r="D187" s="25"/>
      <c r="E187" s="25"/>
      <c r="F187" s="25"/>
      <c r="G187" s="25"/>
      <c r="H187" s="25"/>
      <c r="I187" s="25"/>
      <c r="J187" s="25"/>
      <c r="K187" s="25"/>
      <c r="L187" s="25"/>
      <c r="M187" s="25"/>
    </row>
    <row r="188" spans="2:13" ht="11.25">
      <c r="B188" s="9"/>
      <c r="C188" s="25"/>
      <c r="D188" s="25"/>
      <c r="E188" s="25"/>
      <c r="F188" s="25"/>
      <c r="G188" s="25"/>
      <c r="H188" s="25"/>
      <c r="I188" s="25"/>
      <c r="J188" s="25"/>
      <c r="K188" s="25"/>
      <c r="L188" s="25"/>
      <c r="M188" s="25"/>
    </row>
    <row r="189" spans="2:13" ht="11.25">
      <c r="B189" s="9"/>
      <c r="C189" s="25"/>
      <c r="D189" s="25"/>
      <c r="E189" s="25"/>
      <c r="F189" s="25"/>
      <c r="G189" s="25"/>
      <c r="H189" s="25"/>
      <c r="I189" s="25"/>
      <c r="J189" s="25"/>
      <c r="K189" s="25"/>
      <c r="L189" s="25"/>
      <c r="M189" s="25"/>
    </row>
    <row r="190" spans="2:13" ht="11.25">
      <c r="B190" s="9"/>
      <c r="C190" s="25"/>
      <c r="D190" s="25"/>
      <c r="E190" s="25"/>
      <c r="F190" s="25"/>
      <c r="G190" s="25"/>
      <c r="H190" s="25"/>
      <c r="I190" s="25"/>
      <c r="J190" s="25"/>
      <c r="K190" s="25"/>
      <c r="L190" s="25"/>
      <c r="M190" s="25"/>
    </row>
    <row r="191" spans="2:13" ht="11.25">
      <c r="B191" s="9"/>
      <c r="C191" s="25"/>
      <c r="D191" s="25"/>
      <c r="E191" s="25"/>
      <c r="F191" s="25"/>
      <c r="G191" s="25"/>
      <c r="H191" s="25"/>
      <c r="I191" s="25"/>
      <c r="J191" s="25"/>
      <c r="K191" s="25"/>
      <c r="L191" s="25"/>
      <c r="M191" s="25"/>
    </row>
    <row r="192" spans="2:13" ht="11.25">
      <c r="B192" s="9"/>
      <c r="C192" s="25"/>
      <c r="D192" s="25"/>
      <c r="E192" s="25"/>
      <c r="F192" s="25"/>
      <c r="G192" s="25"/>
      <c r="H192" s="25"/>
      <c r="I192" s="25"/>
      <c r="J192" s="25"/>
      <c r="K192" s="25"/>
      <c r="L192" s="25"/>
      <c r="M192" s="25"/>
    </row>
    <row r="193" spans="2:13" ht="11.25">
      <c r="B193" s="9"/>
      <c r="C193" s="25"/>
      <c r="D193" s="25"/>
      <c r="E193" s="25"/>
      <c r="F193" s="25"/>
      <c r="G193" s="25"/>
      <c r="H193" s="25"/>
      <c r="I193" s="25"/>
      <c r="J193" s="25"/>
      <c r="K193" s="25"/>
      <c r="L193" s="25"/>
      <c r="M193" s="25"/>
    </row>
    <row r="194" spans="2:13" ht="11.25">
      <c r="B194" s="9"/>
      <c r="C194" s="25"/>
      <c r="D194" s="25"/>
      <c r="E194" s="25"/>
      <c r="F194" s="25"/>
      <c r="G194" s="25"/>
      <c r="H194" s="25"/>
      <c r="I194" s="25"/>
      <c r="J194" s="25"/>
      <c r="K194" s="25"/>
      <c r="L194" s="25"/>
      <c r="M194" s="25"/>
    </row>
    <row r="195" spans="2:13" ht="11.25">
      <c r="B195" s="9"/>
      <c r="C195" s="25"/>
      <c r="D195" s="25"/>
      <c r="E195" s="25"/>
      <c r="F195" s="25"/>
      <c r="G195" s="25"/>
      <c r="H195" s="25"/>
      <c r="I195" s="25"/>
      <c r="J195" s="25"/>
      <c r="K195" s="25"/>
      <c r="L195" s="25"/>
      <c r="M195" s="25"/>
    </row>
    <row r="196" spans="2:13" ht="11.25">
      <c r="B196" s="9"/>
      <c r="C196" s="25"/>
      <c r="D196" s="25"/>
      <c r="E196" s="25"/>
      <c r="F196" s="25"/>
      <c r="G196" s="25"/>
      <c r="H196" s="25"/>
      <c r="I196" s="25"/>
      <c r="J196" s="25"/>
      <c r="K196" s="25"/>
      <c r="L196" s="25"/>
      <c r="M196" s="25"/>
    </row>
    <row r="197" spans="2:13" ht="11.25">
      <c r="B197" s="9"/>
      <c r="C197" s="25"/>
      <c r="D197" s="25"/>
      <c r="E197" s="25"/>
      <c r="F197" s="25"/>
      <c r="G197" s="25"/>
      <c r="H197" s="25"/>
      <c r="I197" s="25"/>
      <c r="J197" s="25"/>
      <c r="K197" s="25"/>
      <c r="L197" s="25"/>
      <c r="M197" s="25"/>
    </row>
    <row r="198" spans="2:13" ht="11.25">
      <c r="B198" s="9"/>
      <c r="C198" s="25"/>
      <c r="D198" s="25"/>
      <c r="E198" s="25"/>
      <c r="F198" s="25"/>
      <c r="G198" s="25"/>
      <c r="H198" s="25"/>
      <c r="I198" s="25"/>
      <c r="J198" s="25"/>
      <c r="K198" s="25"/>
      <c r="L198" s="25"/>
      <c r="M198" s="25"/>
    </row>
    <row r="199" spans="2:13" ht="11.25">
      <c r="B199" s="9"/>
      <c r="C199" s="25"/>
      <c r="D199" s="25"/>
      <c r="E199" s="25"/>
      <c r="F199" s="25"/>
      <c r="G199" s="25"/>
      <c r="H199" s="25"/>
      <c r="I199" s="25"/>
      <c r="J199" s="25"/>
      <c r="K199" s="25"/>
      <c r="L199" s="25"/>
      <c r="M199" s="25"/>
    </row>
    <row r="200" spans="2:13" ht="11.25">
      <c r="B200" s="9"/>
      <c r="C200" s="25"/>
      <c r="D200" s="25"/>
      <c r="E200" s="25"/>
      <c r="F200" s="25"/>
      <c r="G200" s="25"/>
      <c r="H200" s="25"/>
      <c r="I200" s="25"/>
      <c r="J200" s="25"/>
      <c r="K200" s="25"/>
      <c r="L200" s="25"/>
      <c r="M200" s="25"/>
    </row>
    <row r="201" spans="2:13" ht="11.25">
      <c r="B201" s="9"/>
      <c r="C201" s="25"/>
      <c r="D201" s="25"/>
      <c r="E201" s="25"/>
      <c r="F201" s="25"/>
      <c r="G201" s="25"/>
      <c r="H201" s="25"/>
      <c r="I201" s="25"/>
      <c r="J201" s="25"/>
      <c r="K201" s="25"/>
      <c r="L201" s="25"/>
      <c r="M201" s="25"/>
    </row>
    <row r="202" spans="2:13" ht="11.25">
      <c r="B202" s="9"/>
      <c r="C202" s="25"/>
      <c r="D202" s="25"/>
      <c r="E202" s="25"/>
      <c r="F202" s="25"/>
      <c r="G202" s="25"/>
      <c r="H202" s="25"/>
      <c r="I202" s="25"/>
      <c r="J202" s="25"/>
      <c r="K202" s="25"/>
      <c r="L202" s="25"/>
      <c r="M202" s="25"/>
    </row>
    <row r="203" spans="2:13" ht="11.25">
      <c r="B203" s="9"/>
      <c r="C203" s="25"/>
      <c r="D203" s="25"/>
      <c r="E203" s="25"/>
      <c r="F203" s="25"/>
      <c r="G203" s="25"/>
      <c r="H203" s="25"/>
      <c r="I203" s="25"/>
      <c r="J203" s="25"/>
      <c r="K203" s="25"/>
      <c r="L203" s="25"/>
      <c r="M203" s="25"/>
    </row>
    <row r="204" spans="2:13" ht="11.25">
      <c r="B204" s="9"/>
      <c r="C204" s="25"/>
      <c r="D204" s="25"/>
      <c r="E204" s="25"/>
      <c r="F204" s="25"/>
      <c r="G204" s="25"/>
      <c r="H204" s="25"/>
      <c r="I204" s="25"/>
      <c r="J204" s="25"/>
      <c r="K204" s="25"/>
      <c r="L204" s="25"/>
      <c r="M204" s="25"/>
    </row>
    <row r="205" spans="2:13" ht="11.25">
      <c r="B205" s="9"/>
      <c r="C205" s="25"/>
      <c r="D205" s="25"/>
      <c r="E205" s="25"/>
      <c r="F205" s="25"/>
      <c r="G205" s="25"/>
      <c r="H205" s="25"/>
      <c r="I205" s="25"/>
      <c r="J205" s="25"/>
      <c r="K205" s="25"/>
      <c r="L205" s="25"/>
      <c r="M205" s="25"/>
    </row>
    <row r="206" spans="2:13" ht="11.25">
      <c r="B206" s="9"/>
      <c r="C206" s="25"/>
      <c r="D206" s="25"/>
      <c r="E206" s="25"/>
      <c r="F206" s="25"/>
      <c r="G206" s="25"/>
      <c r="H206" s="25"/>
      <c r="I206" s="25"/>
      <c r="J206" s="25"/>
      <c r="K206" s="25"/>
      <c r="L206" s="25"/>
      <c r="M206" s="25"/>
    </row>
    <row r="207" spans="2:13" ht="11.25">
      <c r="B207" s="9"/>
      <c r="C207" s="25"/>
      <c r="D207" s="25"/>
      <c r="E207" s="25"/>
      <c r="F207" s="25"/>
      <c r="G207" s="25"/>
      <c r="H207" s="25"/>
      <c r="I207" s="25"/>
      <c r="J207" s="25"/>
      <c r="K207" s="25"/>
      <c r="L207" s="25"/>
      <c r="M207" s="25"/>
    </row>
    <row r="208" spans="2:13" ht="11.25">
      <c r="B208" s="9"/>
      <c r="C208" s="25"/>
      <c r="D208" s="25"/>
      <c r="E208" s="25"/>
      <c r="F208" s="25"/>
      <c r="G208" s="25"/>
      <c r="H208" s="25"/>
      <c r="I208" s="25"/>
      <c r="J208" s="25"/>
      <c r="K208" s="25"/>
      <c r="L208" s="25"/>
      <c r="M208" s="25"/>
    </row>
    <row r="209" spans="2:13" ht="11.25">
      <c r="B209" s="9"/>
      <c r="C209" s="25"/>
      <c r="D209" s="25"/>
      <c r="E209" s="25"/>
      <c r="F209" s="25"/>
      <c r="G209" s="25"/>
      <c r="H209" s="25"/>
      <c r="I209" s="25"/>
      <c r="J209" s="25"/>
      <c r="K209" s="25"/>
      <c r="L209" s="25"/>
      <c r="M209" s="25"/>
    </row>
    <row r="210" spans="2:13" ht="11.25">
      <c r="B210" s="9"/>
      <c r="C210" s="25"/>
      <c r="D210" s="25"/>
      <c r="E210" s="25"/>
      <c r="F210" s="25"/>
      <c r="G210" s="25"/>
      <c r="H210" s="25"/>
      <c r="I210" s="25"/>
      <c r="J210" s="25"/>
      <c r="K210" s="25"/>
      <c r="L210" s="25"/>
      <c r="M210" s="25"/>
    </row>
    <row r="211" spans="2:13" ht="11.25">
      <c r="B211" s="9"/>
      <c r="C211" s="25"/>
      <c r="D211" s="25"/>
      <c r="E211" s="25"/>
      <c r="F211" s="25"/>
      <c r="G211" s="25"/>
      <c r="H211" s="25"/>
      <c r="I211" s="25"/>
      <c r="J211" s="25"/>
      <c r="K211" s="25"/>
      <c r="L211" s="25"/>
      <c r="M211" s="25"/>
    </row>
  </sheetData>
  <printOptions/>
  <pageMargins left="0.75" right="0.75" top="0.52" bottom="0.22" header="0.5" footer="0.5"/>
  <pageSetup fitToHeight="1" fitToWidth="1" horizontalDpi="600" verticalDpi="600" orientation="landscape"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Fernandez Bayon</dc:creator>
  <cp:keywords/>
  <dc:description/>
  <cp:lastModifiedBy>behi</cp:lastModifiedBy>
  <cp:lastPrinted>2005-05-25T08:22:17Z</cp:lastPrinted>
  <dcterms:created xsi:type="dcterms:W3CDTF">2005-02-10T09:37:43Z</dcterms:created>
  <dcterms:modified xsi:type="dcterms:W3CDTF">2005-09-19T12:18:46Z</dcterms:modified>
  <cp:category/>
  <cp:version/>
  <cp:contentType/>
  <cp:contentStatus/>
</cp:coreProperties>
</file>