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4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 localSheetId="0">#REF!</definedName>
    <definedName name="_f408d64f_STF_Fuss_1_CN1">#REF!</definedName>
    <definedName name="_f408d64f_STF_Tabellenkopf_1_CN1" localSheetId="0">#REF!</definedName>
    <definedName name="_f408d64f_STF_Tabellenkopf_1_CN1">#REF!</definedName>
    <definedName name="_f408d64f_STF_Titel_1_CN1" localSheetId="0">#REF!</definedName>
    <definedName name="_f408d64f_STF_Titel_1_CN1">#REF!</definedName>
    <definedName name="_f408d64f_STF_Vorspalte_1_CN1" localSheetId="0">#REF!</definedName>
    <definedName name="_f408d64f_STF_Vorspalte_1_CN1">#REF!</definedName>
    <definedName name="Aggregates">[2]Aggregates!$B$1:$B$65536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 localSheetId="0">#REF!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 localSheetId="0">[6]CO2!#REF!</definedName>
    <definedName name="CRF_Table10s1_Dyn10">[6]CO2!#REF!</definedName>
    <definedName name="CRF_Table10s1_Dyn11" localSheetId="0">[6]CO2!#REF!</definedName>
    <definedName name="CRF_Table10s1_Dyn11">[6]CO2!#REF!</definedName>
    <definedName name="CRF_Table10s1_Dyn12" localSheetId="0">[6]CO2!#REF!</definedName>
    <definedName name="CRF_Table10s1_Dyn12">[6]CO2!#REF!</definedName>
    <definedName name="CRF_Table10s1_Dyn13" localSheetId="0">[6]CO2!#REF!</definedName>
    <definedName name="CRF_Table10s1_Dyn13">[6]CO2!#REF!</definedName>
    <definedName name="CRF_Table10s1_Dyn14" localSheetId="0">[6]CO2!#REF!</definedName>
    <definedName name="CRF_Table10s1_Dyn14">[6]CO2!#REF!</definedName>
    <definedName name="CRF_Table10s1_Dyn15" localSheetId="0">[6]CO2!#REF!</definedName>
    <definedName name="CRF_Table10s1_Dyn15">[6]CO2!#REF!</definedName>
    <definedName name="CRF_Table10s1_Dyn16" localSheetId="0">[6]CO2!#REF!</definedName>
    <definedName name="CRF_Table10s1_Dyn16">[6]CO2!#REF!</definedName>
    <definedName name="CRF_Table10s1_Dyn17" localSheetId="0">[6]CO2!#REF!</definedName>
    <definedName name="CRF_Table10s1_Dyn17">[6]CO2!#REF!</definedName>
    <definedName name="CRF_Table10s1_Dyn18" localSheetId="0">[6]CO2!#REF!</definedName>
    <definedName name="CRF_Table10s1_Dyn18">[6]CO2!#REF!</definedName>
    <definedName name="CRF_Table10s1_Dyn19" localSheetId="0">[6]CO2!#REF!</definedName>
    <definedName name="CRF_Table10s1_Dyn19">[6]CO2!#REF!</definedName>
    <definedName name="CRF_Table10s1_Dyn20" localSheetId="0">[6]CO2!#REF!</definedName>
    <definedName name="CRF_Table10s1_Dyn20">[6]CO2!#REF!</definedName>
    <definedName name="CRF_Table10s2_Dyn10" localSheetId="0">[6]CH4!#REF!</definedName>
    <definedName name="CRF_Table10s2_Dyn10">[6]CH4!#REF!</definedName>
    <definedName name="CRF_Table10s2_Dyn11" localSheetId="0">[6]CH4!#REF!</definedName>
    <definedName name="CRF_Table10s2_Dyn11">[6]CH4!#REF!</definedName>
    <definedName name="CRF_Table10s2_Dyn12" localSheetId="0">[6]CH4!#REF!</definedName>
    <definedName name="CRF_Table10s2_Dyn12">[6]CH4!#REF!</definedName>
    <definedName name="CRF_Table10s2_Dyn13" localSheetId="0">[6]CH4!#REF!</definedName>
    <definedName name="CRF_Table10s2_Dyn13">[6]CH4!#REF!</definedName>
    <definedName name="CRF_Table10s2_Dyn14" localSheetId="0">[6]CH4!#REF!</definedName>
    <definedName name="CRF_Table10s2_Dyn14">[6]CH4!#REF!</definedName>
    <definedName name="CRF_Table10s2_Dyn15" localSheetId="0">[6]CH4!#REF!</definedName>
    <definedName name="CRF_Table10s2_Dyn15">[6]CH4!#REF!</definedName>
    <definedName name="CRF_Table10s2_Dyn16" localSheetId="0">[6]CH4!#REF!</definedName>
    <definedName name="CRF_Table10s2_Dyn16">[6]CH4!#REF!</definedName>
    <definedName name="CRF_Table10s2_Dyn17" localSheetId="0">[6]CH4!#REF!</definedName>
    <definedName name="CRF_Table10s2_Dyn17">[6]CH4!#REF!</definedName>
    <definedName name="CRF_Table10s2_Dyn18" localSheetId="0">[6]CH4!#REF!</definedName>
    <definedName name="CRF_Table10s2_Dyn18">[6]CH4!#REF!</definedName>
    <definedName name="CRF_Table10s2_Dyn19" localSheetId="0">[6]CH4!#REF!</definedName>
    <definedName name="CRF_Table10s2_Dyn19">[6]CH4!#REF!</definedName>
    <definedName name="CRF_Table10s2_Dyn20" localSheetId="0">[6]CH4!#REF!</definedName>
    <definedName name="CRF_Table10s2_Dyn20">[6]CH4!#REF!</definedName>
    <definedName name="CRF_Table10s3_Dyn10" localSheetId="0">[6]N2O!#REF!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 localSheetId="0">#REF!</definedName>
    <definedName name="Datamat">#REF!</definedName>
    <definedName name="DateOfChange" localSheetId="0">#REF!</definedName>
    <definedName name="DateOfChange">#REF!</definedName>
    <definedName name="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 localSheetId="0">#REF!</definedName>
    <definedName name="FirstColHidSheet_TS01">#REF!</definedName>
    <definedName name="FirstColHidSheet_TS02" localSheetId="0">#REF!</definedName>
    <definedName name="FirstColHidSheet_TS02">#REF!</definedName>
    <definedName name="FirstColHidSheet_TS05" localSheetId="0">#REF!</definedName>
    <definedName name="FirstColHidSheet_TS05">#REF!</definedName>
    <definedName name="FirstColHidSheet_TS06" localSheetId="0">#REF!</definedName>
    <definedName name="FirstColHidSheet_TS06">#REF!</definedName>
    <definedName name="FirstColHidSheet_TS07" localSheetId="0">#REF!</definedName>
    <definedName name="FirstColHidSheet_TS07">#REF!</definedName>
    <definedName name="FirstColHidSheet_TS08" localSheetId="0">#REF!</definedName>
    <definedName name="FirstColHidSheet_TS08">#REF!</definedName>
    <definedName name="ggg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 localSheetId="0">#REF!</definedName>
    <definedName name="Leontief138">#REF!</definedName>
    <definedName name="Matrix138" localSheetId="0">#REF!</definedName>
    <definedName name="Matrix138">#REF!</definedName>
    <definedName name="MenuButton">[3]Menu!$AE$42</definedName>
    <definedName name="Resolution">1</definedName>
    <definedName name="Rowtitles" localSheetId="0">#REF!</definedName>
    <definedName name="Rowtitles">#REF!</definedName>
    <definedName name="rrr" localSheetId="0">[7]CO2!#REF!</definedName>
    <definedName name="rrr">[7]CO2!#REF!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 localSheetId="0">[7]CO2!#REF!</definedName>
    <definedName name="xxy">[7]CO2!#REF!</definedName>
    <definedName name="Years">[8]Cover!$D$105:$D$121</definedName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C30" i="1" l="1"/>
  <c r="C29" i="1"/>
  <c r="C28" i="1"/>
  <c r="C27" i="1"/>
  <c r="Y23" i="1"/>
  <c r="W23" i="1"/>
  <c r="W30" i="1" s="1"/>
  <c r="V23" i="1"/>
  <c r="V30" i="1" s="1"/>
  <c r="U23" i="1"/>
  <c r="U30" i="1" s="1"/>
  <c r="T23" i="1"/>
  <c r="T30" i="1" s="1"/>
  <c r="S23" i="1"/>
  <c r="S30" i="1" s="1"/>
  <c r="R23" i="1"/>
  <c r="R30" i="1" s="1"/>
  <c r="Q23" i="1"/>
  <c r="Q30" i="1" s="1"/>
  <c r="P23" i="1"/>
  <c r="P30" i="1" s="1"/>
  <c r="O23" i="1"/>
  <c r="O30" i="1" s="1"/>
  <c r="N23" i="1"/>
  <c r="N30" i="1" s="1"/>
  <c r="M23" i="1"/>
  <c r="M30" i="1" s="1"/>
  <c r="L23" i="1"/>
  <c r="L30" i="1" s="1"/>
  <c r="K23" i="1"/>
  <c r="K30" i="1" s="1"/>
  <c r="J23" i="1"/>
  <c r="J30" i="1" s="1"/>
  <c r="I23" i="1"/>
  <c r="I30" i="1" s="1"/>
  <c r="H23" i="1"/>
  <c r="H30" i="1" s="1"/>
  <c r="G23" i="1"/>
  <c r="G30" i="1" s="1"/>
  <c r="F23" i="1"/>
  <c r="F30" i="1" s="1"/>
  <c r="E23" i="1"/>
  <c r="E30" i="1" s="1"/>
  <c r="W22" i="1"/>
  <c r="W29" i="1" s="1"/>
  <c r="V22" i="1"/>
  <c r="V29" i="1" s="1"/>
  <c r="U22" i="1"/>
  <c r="U29" i="1" s="1"/>
  <c r="T22" i="1"/>
  <c r="T29" i="1" s="1"/>
  <c r="S22" i="1"/>
  <c r="S29" i="1" s="1"/>
  <c r="R22" i="1"/>
  <c r="R29" i="1" s="1"/>
  <c r="Q22" i="1"/>
  <c r="Q29" i="1" s="1"/>
  <c r="P22" i="1"/>
  <c r="P29" i="1" s="1"/>
  <c r="O22" i="1"/>
  <c r="O29" i="1" s="1"/>
  <c r="N22" i="1"/>
  <c r="N29" i="1" s="1"/>
  <c r="M22" i="1"/>
  <c r="M29" i="1" s="1"/>
  <c r="L22" i="1"/>
  <c r="L29" i="1" s="1"/>
  <c r="K22" i="1"/>
  <c r="K29" i="1" s="1"/>
  <c r="J22" i="1"/>
  <c r="J29" i="1" s="1"/>
  <c r="I22" i="1"/>
  <c r="I29" i="1" s="1"/>
  <c r="H22" i="1"/>
  <c r="H29" i="1" s="1"/>
  <c r="G22" i="1"/>
  <c r="G29" i="1" s="1"/>
  <c r="F22" i="1"/>
  <c r="F29" i="1" s="1"/>
  <c r="E22" i="1"/>
  <c r="E29" i="1" s="1"/>
  <c r="Y21" i="1"/>
  <c r="W21" i="1"/>
  <c r="W28" i="1" s="1"/>
  <c r="V21" i="1"/>
  <c r="V28" i="1" s="1"/>
  <c r="U21" i="1"/>
  <c r="U28" i="1" s="1"/>
  <c r="T21" i="1"/>
  <c r="T28" i="1" s="1"/>
  <c r="S21" i="1"/>
  <c r="S28" i="1" s="1"/>
  <c r="R21" i="1"/>
  <c r="R28" i="1" s="1"/>
  <c r="Q21" i="1"/>
  <c r="Q28" i="1" s="1"/>
  <c r="P21" i="1"/>
  <c r="P28" i="1" s="1"/>
  <c r="O21" i="1"/>
  <c r="O28" i="1" s="1"/>
  <c r="N21" i="1"/>
  <c r="N28" i="1" s="1"/>
  <c r="M21" i="1"/>
  <c r="M28" i="1" s="1"/>
  <c r="L21" i="1"/>
  <c r="L28" i="1" s="1"/>
  <c r="K21" i="1"/>
  <c r="K28" i="1" s="1"/>
  <c r="J21" i="1"/>
  <c r="J28" i="1" s="1"/>
  <c r="I21" i="1"/>
  <c r="I28" i="1" s="1"/>
  <c r="H21" i="1"/>
  <c r="H28" i="1" s="1"/>
  <c r="G21" i="1"/>
  <c r="G28" i="1" s="1"/>
  <c r="F21" i="1"/>
  <c r="F28" i="1" s="1"/>
  <c r="E21" i="1"/>
  <c r="E28" i="1" s="1"/>
  <c r="W20" i="1"/>
  <c r="W27" i="1" s="1"/>
  <c r="V20" i="1"/>
  <c r="V27" i="1" s="1"/>
  <c r="U20" i="1"/>
  <c r="U27" i="1" s="1"/>
  <c r="T20" i="1"/>
  <c r="T27" i="1" s="1"/>
  <c r="S20" i="1"/>
  <c r="S27" i="1" s="1"/>
  <c r="R20" i="1"/>
  <c r="R27" i="1" s="1"/>
  <c r="Q20" i="1"/>
  <c r="Q27" i="1" s="1"/>
  <c r="P20" i="1"/>
  <c r="P27" i="1" s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 s="1"/>
  <c r="Y19" i="1"/>
  <c r="W19" i="1"/>
  <c r="W26" i="1" s="1"/>
  <c r="V19" i="1"/>
  <c r="V26" i="1" s="1"/>
  <c r="U19" i="1"/>
  <c r="U26" i="1" s="1"/>
  <c r="T19" i="1"/>
  <c r="T26" i="1" s="1"/>
  <c r="S19" i="1"/>
  <c r="S26" i="1" s="1"/>
  <c r="R19" i="1"/>
  <c r="R26" i="1" s="1"/>
  <c r="Q19" i="1"/>
  <c r="Q26" i="1" s="1"/>
  <c r="P19" i="1"/>
  <c r="P26" i="1" s="1"/>
  <c r="O19" i="1"/>
  <c r="O26" i="1" s="1"/>
  <c r="N19" i="1"/>
  <c r="N26" i="1" s="1"/>
  <c r="M19" i="1"/>
  <c r="M26" i="1" s="1"/>
  <c r="L19" i="1"/>
  <c r="L26" i="1" s="1"/>
  <c r="K19" i="1"/>
  <c r="K26" i="1" s="1"/>
  <c r="J19" i="1"/>
  <c r="J26" i="1" s="1"/>
  <c r="I19" i="1"/>
  <c r="I26" i="1" s="1"/>
  <c r="H19" i="1"/>
  <c r="H26" i="1" s="1"/>
  <c r="G19" i="1"/>
  <c r="G26" i="1" s="1"/>
  <c r="F19" i="1"/>
  <c r="F26" i="1" s="1"/>
  <c r="E19" i="1"/>
  <c r="E26" i="1" s="1"/>
  <c r="C19" i="1"/>
  <c r="C26" i="1" s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Z9" i="1"/>
  <c r="Y9" i="1"/>
  <c r="Z8" i="1"/>
  <c r="Y8" i="1"/>
  <c r="Z7" i="1"/>
  <c r="Y7" i="1"/>
  <c r="Z6" i="1"/>
  <c r="Y6" i="1"/>
  <c r="Z5" i="1"/>
  <c r="Y5" i="1"/>
  <c r="Z20" i="1" l="1"/>
  <c r="Z22" i="1"/>
  <c r="Z19" i="1"/>
  <c r="Y20" i="1"/>
  <c r="Z21" i="1"/>
  <c r="Y22" i="1"/>
  <c r="Z23" i="1"/>
</calcChain>
</file>

<file path=xl/comments1.xml><?xml version="1.0" encoding="utf-8"?>
<comments xmlns="http://schemas.openxmlformats.org/spreadsheetml/2006/main">
  <authors>
    <author>kampel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kampel:</t>
        </r>
        <r>
          <rPr>
            <sz val="8"/>
            <color indexed="81"/>
            <rFont val="Tahoma"/>
            <family val="2"/>
          </rPr>
          <t xml:space="preserve">
final energy demand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kampel:</t>
        </r>
        <r>
          <rPr>
            <sz val="8"/>
            <color indexed="81"/>
            <rFont val="Tahoma"/>
            <family val="2"/>
          </rPr>
          <t xml:space="preserve">
final energy demand</t>
        </r>
      </text>
    </comment>
  </commentList>
</comments>
</file>

<file path=xl/sharedStrings.xml><?xml version="1.0" encoding="utf-8"?>
<sst xmlns="http://schemas.openxmlformats.org/spreadsheetml/2006/main" count="59" uniqueCount="34">
  <si>
    <t>Drivers of GHG emissions from road freight transport in the EU, 1990–2008</t>
  </si>
  <si>
    <t>source</t>
  </si>
  <si>
    <t>factor</t>
  </si>
  <si>
    <t>unit</t>
  </si>
  <si>
    <t>rel. Change 1990-2000</t>
  </si>
  <si>
    <t>rel. Change 2000-2008</t>
  </si>
  <si>
    <t>Statistical pocket book</t>
  </si>
  <si>
    <t>freight km</t>
  </si>
  <si>
    <t>Freight transport activity (all inland modes)</t>
  </si>
  <si>
    <t>Gpkm</t>
  </si>
  <si>
    <t>freight km on road</t>
  </si>
  <si>
    <t>Freight transport activity on roads (trucks)</t>
  </si>
  <si>
    <t>Primes</t>
  </si>
  <si>
    <t>total fuel for trucks</t>
  </si>
  <si>
    <t>Final energy demand by trucks</t>
  </si>
  <si>
    <t>ktoe</t>
  </si>
  <si>
    <t>fossil fuel for trucks</t>
  </si>
  <si>
    <t>Fossil fuel use by trucks</t>
  </si>
  <si>
    <t>CRF, Primes</t>
  </si>
  <si>
    <t>CO2 emissions from fossil fuel used by trucks</t>
  </si>
  <si>
    <t>CO2 emissions from trucks (fossil fuel use)</t>
  </si>
  <si>
    <t xml:space="preserve">Mio t </t>
  </si>
  <si>
    <t>indicators</t>
  </si>
  <si>
    <t>Index (1990 = 100)</t>
  </si>
  <si>
    <t>input to decomposition analysis as</t>
  </si>
  <si>
    <t>Driver</t>
  </si>
  <si>
    <t>(freight km on road)/
(freight km)</t>
  </si>
  <si>
    <t>Share of road in freight transport (inland)</t>
  </si>
  <si>
    <t xml:space="preserve">(total fuel for trucks) /
(freight km on road) </t>
  </si>
  <si>
    <t>Fuel intensity of road freight transport</t>
  </si>
  <si>
    <t>(fossil fuel for trucks) /
(total fuel for trucks)</t>
  </si>
  <si>
    <t>Share of fossil fuels in final energy demand by trucks</t>
  </si>
  <si>
    <t>(CO2 emissions from fossil fuel driven trucks) / (fossil fuel for trucks)</t>
  </si>
  <si>
    <t>Carbon intensity of fossil fuel use by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</si>
</sst>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0_ ;\-0\ "/>
    <numFmt numFmtId="168" formatCode="0.0%"/>
    <numFmt numFmtId="169" formatCode="0.00_ ;\-0.00\ "/>
    <numFmt numFmtId="170" formatCode="#,##0.0_)"/>
    <numFmt numFmtId="171" formatCode="_ [$€]\ * #,##0.00_ ;_ [$€]\ * \-#,##0.00_ ;_ [$€]\ * &quot;-&quot;??_ ;_ @_ "/>
    <numFmt numFmtId="172" formatCode="_-* #,##0_-;\-* #,##0_-;_-* &quot;-&quot;_-;_-@_-"/>
    <numFmt numFmtId="173" formatCode="_-&quot;£&quot;* #,##0_-;\-&quot;£&quot;* #,##0_-;_-&quot;£&quot;* &quot;-&quot;_-;_-@_-"/>
    <numFmt numFmtId="174" formatCode="_-&quot;£&quot;* #,##0.00_-;\-&quot;£&quot;* #,##0.00_-;_-&quot;£&quot;* &quot;-&quot;??_-;_-@_-"/>
    <numFmt numFmtId="175" formatCode="#,##0.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9" fillId="0" borderId="1" applyNumberFormat="0" applyFont="0" applyFill="0" applyBorder="0" applyProtection="0">
      <alignment horizontal="left" vertical="center" indent="2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9" fillId="0" borderId="2" applyNumberFormat="0" applyFont="0" applyFill="0" applyBorder="0" applyProtection="0">
      <alignment horizontal="left" vertical="center" indent="5"/>
    </xf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170" fontId="12" fillId="0" borderId="0" applyAlignment="0" applyProtection="0"/>
    <xf numFmtId="0" fontId="13" fillId="21" borderId="4" applyNumberFormat="0" applyAlignment="0" applyProtection="0"/>
    <xf numFmtId="4" fontId="14" fillId="0" borderId="5" applyFill="0" applyBorder="0" applyProtection="0">
      <alignment horizontal="right" vertical="center"/>
    </xf>
    <xf numFmtId="0" fontId="2" fillId="22" borderId="0" applyNumberFormat="0" applyBorder="0" applyAlignment="0">
      <protection hidden="1"/>
    </xf>
    <xf numFmtId="0" fontId="2" fillId="22" borderId="0" applyNumberFormat="0" applyBorder="0" applyAlignment="0">
      <protection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2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4" applyNumberFormat="0" applyAlignment="0" applyProtection="0"/>
    <xf numFmtId="4" fontId="9" fillId="0" borderId="9">
      <alignment horizontal="right" vertical="center"/>
    </xf>
    <xf numFmtId="0" fontId="21" fillId="0" borderId="0">
      <alignment horizontal="center"/>
    </xf>
    <xf numFmtId="0" fontId="22" fillId="0" borderId="1">
      <alignment horizontal="center" wrapText="1"/>
    </xf>
    <xf numFmtId="0" fontId="22" fillId="0" borderId="10" applyBorder="0">
      <alignment horizontal="centerContinuous"/>
    </xf>
    <xf numFmtId="0" fontId="22" fillId="0" borderId="0">
      <alignment horizontal="right"/>
    </xf>
    <xf numFmtId="0" fontId="2" fillId="0" borderId="11" applyNumberFormat="0" applyFill="0" applyAlignment="0" applyProtection="0"/>
    <xf numFmtId="0" fontId="2" fillId="23" borderId="0" applyNumberFormat="0" applyFont="0" applyBorder="0" applyAlignment="0"/>
    <xf numFmtId="0" fontId="2" fillId="23" borderId="0" applyNumberFormat="0" applyFont="0" applyBorder="0" applyAlignment="0"/>
    <xf numFmtId="172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" fillId="24" borderId="0" applyNumberFormat="0" applyBorder="0" applyAlignment="0" applyProtection="0"/>
    <xf numFmtId="0" fontId="24" fillId="0" borderId="0"/>
    <xf numFmtId="4" fontId="9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25" fillId="25" borderId="0" applyNumberFormat="0" applyFont="0" applyBorder="0" applyAlignment="0" applyProtection="0"/>
    <xf numFmtId="0" fontId="25" fillId="25" borderId="0" applyNumberFormat="0" applyFont="0" applyBorder="0" applyAlignment="0" applyProtection="0"/>
    <xf numFmtId="0" fontId="26" fillId="0" borderId="0"/>
    <xf numFmtId="0" fontId="2" fillId="26" borderId="12" applyNumberFormat="0" applyFont="0" applyAlignment="0" applyProtection="0"/>
    <xf numFmtId="0" fontId="2" fillId="26" borderId="12" applyNumberFormat="0" applyFont="0" applyAlignment="0" applyProtection="0"/>
    <xf numFmtId="0" fontId="2" fillId="21" borderId="3" applyNumberFormat="0" applyAlignment="0" applyProtection="0"/>
    <xf numFmtId="175" fontId="9" fillId="27" borderId="1" applyNumberFormat="0" applyFont="0" applyBorder="0" applyAlignment="0" applyProtection="0">
      <alignment horizontal="right" vertical="center"/>
    </xf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27" fillId="0" borderId="0"/>
    <xf numFmtId="0" fontId="28" fillId="4" borderId="0" applyNumberFormat="0" applyBorder="0" applyAlignment="0" applyProtection="0"/>
    <xf numFmtId="0" fontId="2" fillId="0" borderId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5" borderId="0">
      <alignment horizontal="right"/>
    </xf>
    <xf numFmtId="0" fontId="3" fillId="25" borderId="0">
      <alignment horizontal="right"/>
    </xf>
    <xf numFmtId="0" fontId="31" fillId="0" borderId="13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3" fillId="0" borderId="0"/>
    <xf numFmtId="0" fontId="36" fillId="0" borderId="14">
      <alignment horizontal="left"/>
    </xf>
    <xf numFmtId="0" fontId="38" fillId="28" borderId="15" applyNumberFormat="0" applyAlignment="0" applyProtection="0"/>
    <xf numFmtId="4" fontId="9" fillId="0" borderId="0"/>
  </cellStyleXfs>
  <cellXfs count="28">
    <xf numFmtId="0" fontId="0" fillId="0" borderId="0" xfId="0"/>
    <xf numFmtId="0" fontId="3" fillId="0" borderId="0" xfId="2" applyFont="1"/>
    <xf numFmtId="0" fontId="2" fillId="0" borderId="0" xfId="2" applyAlignment="1">
      <alignment wrapText="1"/>
    </xf>
    <xf numFmtId="165" fontId="0" fillId="0" borderId="0" xfId="1" applyNumberFormat="1" applyFont="1" applyAlignment="1">
      <alignment wrapText="1"/>
    </xf>
    <xf numFmtId="0" fontId="3" fillId="0" borderId="0" xfId="2" applyFont="1" applyAlignment="1"/>
    <xf numFmtId="166" fontId="0" fillId="0" borderId="0" xfId="1" applyNumberFormat="1" applyFont="1" applyAlignment="1">
      <alignment wrapText="1"/>
    </xf>
    <xf numFmtId="0" fontId="3" fillId="0" borderId="0" xfId="2" applyFont="1" applyBorder="1" applyAlignment="1">
      <alignment wrapText="1"/>
    </xf>
    <xf numFmtId="0" fontId="3" fillId="0" borderId="1" xfId="2" applyFont="1" applyBorder="1" applyAlignment="1">
      <alignment wrapText="1"/>
    </xf>
    <xf numFmtId="167" fontId="3" fillId="0" borderId="0" xfId="1" applyNumberFormat="1" applyFont="1" applyAlignment="1">
      <alignment wrapText="1"/>
    </xf>
    <xf numFmtId="0" fontId="3" fillId="0" borderId="0" xfId="2" applyFont="1" applyAlignment="1">
      <alignment wrapText="1"/>
    </xf>
    <xf numFmtId="0" fontId="2" fillId="0" borderId="0" xfId="2" applyFont="1" applyFill="1" applyBorder="1" applyAlignment="1">
      <alignment wrapText="1"/>
    </xf>
    <xf numFmtId="0" fontId="2" fillId="0" borderId="1" xfId="2" applyFill="1" applyBorder="1"/>
    <xf numFmtId="0" fontId="2" fillId="0" borderId="0" xfId="2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0" fontId="2" fillId="0" borderId="0" xfId="2" applyFont="1" applyAlignment="1">
      <alignment wrapText="1"/>
    </xf>
    <xf numFmtId="168" fontId="0" fillId="0" borderId="1" xfId="3" applyNumberFormat="1" applyFont="1" applyBorder="1" applyAlignment="1">
      <alignment wrapText="1"/>
    </xf>
    <xf numFmtId="0" fontId="2" fillId="0" borderId="1" xfId="2" applyBorder="1"/>
    <xf numFmtId="0" fontId="5" fillId="0" borderId="0" xfId="2" applyFont="1" applyFill="1" applyBorder="1" applyAlignment="1">
      <alignment wrapText="1"/>
    </xf>
    <xf numFmtId="0" fontId="3" fillId="2" borderId="0" xfId="2" applyNumberFormat="1" applyFont="1" applyFill="1" applyBorder="1" applyAlignment="1">
      <alignment wrapText="1"/>
    </xf>
    <xf numFmtId="0" fontId="3" fillId="2" borderId="0" xfId="1" applyNumberFormat="1" applyFont="1" applyFill="1" applyAlignment="1">
      <alignment wrapText="1"/>
    </xf>
    <xf numFmtId="0" fontId="2" fillId="2" borderId="0" xfId="2" applyFill="1" applyBorder="1" applyAlignment="1">
      <alignment wrapText="1"/>
    </xf>
    <xf numFmtId="167" fontId="2" fillId="2" borderId="0" xfId="1" applyNumberFormat="1" applyFont="1" applyFill="1" applyAlignment="1">
      <alignment wrapText="1"/>
    </xf>
    <xf numFmtId="0" fontId="2" fillId="0" borderId="0" xfId="2" applyFill="1" applyAlignment="1">
      <alignment wrapText="1"/>
    </xf>
    <xf numFmtId="167" fontId="2" fillId="0" borderId="0" xfId="1" applyNumberFormat="1" applyFont="1" applyFill="1" applyAlignment="1">
      <alignment wrapText="1"/>
    </xf>
    <xf numFmtId="0" fontId="2" fillId="0" borderId="1" xfId="2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169" fontId="2" fillId="2" borderId="0" xfId="1" applyNumberFormat="1" applyFont="1" applyFill="1" applyAlignment="1">
      <alignment wrapText="1"/>
    </xf>
  </cellXfs>
  <cellStyles count="14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- Akzent1 2" xfId="10"/>
    <cellStyle name="20% - Akzent1 2 2" xfId="11"/>
    <cellStyle name="20% - Akzent2 2" xfId="12"/>
    <cellStyle name="20% - Akzent2 2 2" xfId="13"/>
    <cellStyle name="20% - Akzent3 2" xfId="14"/>
    <cellStyle name="20% - Akzent3 2 2" xfId="15"/>
    <cellStyle name="20% - Akzent4 2" xfId="16"/>
    <cellStyle name="20% - Akzent4 2 2" xfId="17"/>
    <cellStyle name="20% - Akzent5 2" xfId="18"/>
    <cellStyle name="20% - Akzent5 2 2" xfId="19"/>
    <cellStyle name="20% - Akzent6 2" xfId="20"/>
    <cellStyle name="20% - Akzent6 2 2" xfId="21"/>
    <cellStyle name="2x indented GHG Textfiels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40% - Akzent1 2" xfId="29"/>
    <cellStyle name="40% - Akzent1 2 2" xfId="30"/>
    <cellStyle name="40% - Akzent2 2" xfId="31"/>
    <cellStyle name="40% - Akzent2 2 2" xfId="32"/>
    <cellStyle name="40% - Akzent3 2" xfId="33"/>
    <cellStyle name="40% - Akzent3 2 2" xfId="34"/>
    <cellStyle name="40% - Akzent4 2" xfId="35"/>
    <cellStyle name="40% - Akzent4 2 2" xfId="36"/>
    <cellStyle name="40% - Akzent5 2" xfId="37"/>
    <cellStyle name="40% - Akzent5 2 2" xfId="38"/>
    <cellStyle name="40% - Akzent6 2" xfId="39"/>
    <cellStyle name="40% - Akzent6 2 2" xfId="40"/>
    <cellStyle name="5x indented GHG Textfiels" xfId="41"/>
    <cellStyle name="60% - Akzent1 2" xfId="42"/>
    <cellStyle name="60% - Akzent2 2" xfId="43"/>
    <cellStyle name="60% - Akzent3 2" xfId="44"/>
    <cellStyle name="60% - Akzent4 2" xfId="45"/>
    <cellStyle name="60% - Akzent5 2" xfId="46"/>
    <cellStyle name="60% - Akzent6 2" xfId="47"/>
    <cellStyle name="Akzent1 2" xfId="48"/>
    <cellStyle name="Akzent2 2" xfId="49"/>
    <cellStyle name="Akzent3 2" xfId="50"/>
    <cellStyle name="Akzent4 2" xfId="51"/>
    <cellStyle name="Akzent5 2" xfId="52"/>
    <cellStyle name="Akzent6 2" xfId="53"/>
    <cellStyle name="Ausgabe 2" xfId="54"/>
    <cellStyle name="AZ1" xfId="55"/>
    <cellStyle name="Berechnung 2" xfId="56"/>
    <cellStyle name="Bold GHG Numbers (0.00)" xfId="57"/>
    <cellStyle name="Comma" xfId="1" builtinId="3"/>
    <cellStyle name="Cover" xfId="58"/>
    <cellStyle name="Cover 2" xfId="59"/>
    <cellStyle name="Dezimal 2" xfId="60"/>
    <cellStyle name="Dezimal 2 2" xfId="61"/>
    <cellStyle name="Eingabe 2" xfId="62"/>
    <cellStyle name="Ergebnis 2" xfId="63"/>
    <cellStyle name="Erklärender Text 2" xfId="64"/>
    <cellStyle name="Euro" xfId="65"/>
    <cellStyle name="Euro 2" xfId="66"/>
    <cellStyle name="Gut 2" xfId="67"/>
    <cellStyle name="Heading 2 2" xfId="68"/>
    <cellStyle name="Heading 3 2" xfId="69"/>
    <cellStyle name="Heading 4 2" xfId="70"/>
    <cellStyle name="Headline" xfId="71"/>
    <cellStyle name="Hyperlink 2" xfId="72"/>
    <cellStyle name="Input 2" xfId="73"/>
    <cellStyle name="InputCells12_BBorder_CRFReport-template" xfId="74"/>
    <cellStyle name="Legende Einheit" xfId="75"/>
    <cellStyle name="Legende horizontal" xfId="76"/>
    <cellStyle name="Legende Rahmen" xfId="77"/>
    <cellStyle name="Legende vertikal" xfId="78"/>
    <cellStyle name="Linked Cell 2" xfId="79"/>
    <cellStyle name="Menu" xfId="80"/>
    <cellStyle name="Menu 2" xfId="81"/>
    <cellStyle name="Milliers [0]_Oilques" xfId="82"/>
    <cellStyle name="Milliers_Oilques" xfId="83"/>
    <cellStyle name="Monétaire [0]_Oilques" xfId="84"/>
    <cellStyle name="Monétaire_Oilques" xfId="85"/>
    <cellStyle name="Neutral 2" xfId="86"/>
    <cellStyle name="Normal" xfId="0" builtinId="0"/>
    <cellStyle name="Normal 2" xfId="2"/>
    <cellStyle name="Normal 3" xfId="87"/>
    <cellStyle name="Normal GHG Numbers (0.00)" xfId="88"/>
    <cellStyle name="Normal GHG Textfiels Bold" xfId="89"/>
    <cellStyle name="Normal GHG whole table" xfId="90"/>
    <cellStyle name="Normal GHG-Shade" xfId="91"/>
    <cellStyle name="Normal GHG-Shade 2" xfId="92"/>
    <cellStyle name="normální_BGR" xfId="93"/>
    <cellStyle name="Note 2" xfId="94"/>
    <cellStyle name="Notiz 2" xfId="95"/>
    <cellStyle name="Output 2" xfId="96"/>
    <cellStyle name="Pattern" xfId="97"/>
    <cellStyle name="Percent 2" xfId="3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 4.6'!$C$16</c:f>
              <c:strCache>
                <c:ptCount val="1"/>
                <c:pt idx="0">
                  <c:v>CO2 emissions from trucks (fossil fuel use)</c:v>
                </c:pt>
              </c:strCache>
            </c:strRef>
          </c:tx>
          <c:marker>
            <c:symbol val="none"/>
          </c:marker>
          <c:cat>
            <c:numRef>
              <c:f>'Fig 4.6'!$E$11:$W$11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4.6'!$E$16:$W$16</c:f>
              <c:numCache>
                <c:formatCode>0_ ;\-0\ </c:formatCode>
                <c:ptCount val="19"/>
                <c:pt idx="0">
                  <c:v>100</c:v>
                </c:pt>
                <c:pt idx="1">
                  <c:v>100.8589221046378</c:v>
                </c:pt>
                <c:pt idx="2">
                  <c:v>104.18308873781173</c:v>
                </c:pt>
                <c:pt idx="3">
                  <c:v>105.25482864861279</c:v>
                </c:pt>
                <c:pt idx="4">
                  <c:v>105.97711304934266</c:v>
                </c:pt>
                <c:pt idx="5">
                  <c:v>107.72547399657785</c:v>
                </c:pt>
                <c:pt idx="6">
                  <c:v>111.61598050201773</c:v>
                </c:pt>
                <c:pt idx="7">
                  <c:v>113.7673647001595</c:v>
                </c:pt>
                <c:pt idx="8">
                  <c:v>118.19174972764262</c:v>
                </c:pt>
                <c:pt idx="9">
                  <c:v>121.21207229622215</c:v>
                </c:pt>
                <c:pt idx="10">
                  <c:v>122.00408076519471</c:v>
                </c:pt>
                <c:pt idx="11">
                  <c:v>126.34442494770839</c:v>
                </c:pt>
                <c:pt idx="12">
                  <c:v>130.42867752528585</c:v>
                </c:pt>
                <c:pt idx="13">
                  <c:v>133.7050750249349</c:v>
                </c:pt>
                <c:pt idx="14">
                  <c:v>138.55965708666312</c:v>
                </c:pt>
                <c:pt idx="15">
                  <c:v>140.24107126340078</c:v>
                </c:pt>
                <c:pt idx="16">
                  <c:v>142.27431337618813</c:v>
                </c:pt>
                <c:pt idx="17">
                  <c:v>144.41351171916256</c:v>
                </c:pt>
                <c:pt idx="18">
                  <c:v>143.01521353869487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4.6'!$C$12</c:f>
              <c:strCache>
                <c:ptCount val="1"/>
                <c:pt idx="0">
                  <c:v>Freight transport activity (all inland modes)</c:v>
                </c:pt>
              </c:strCache>
            </c:strRef>
          </c:tx>
          <c:marker>
            <c:symbol val="none"/>
          </c:marker>
          <c:cat>
            <c:numRef>
              <c:f>'Fig 4.6'!$E$11:$W$11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4.6'!$E$12:$W$12</c:f>
              <c:numCache>
                <c:formatCode>0_ ;\-0\ </c:formatCode>
                <c:ptCount val="19"/>
                <c:pt idx="0">
                  <c:v>99.999999999999986</c:v>
                </c:pt>
                <c:pt idx="1">
                  <c:v>101.01722921285338</c:v>
                </c:pt>
                <c:pt idx="2">
                  <c:v>102.03445842570677</c:v>
                </c:pt>
                <c:pt idx="3">
                  <c:v>103.05168763856014</c:v>
                </c:pt>
                <c:pt idx="4">
                  <c:v>104.06891685141353</c:v>
                </c:pt>
                <c:pt idx="5">
                  <c:v>103.43174418367872</c:v>
                </c:pt>
                <c:pt idx="6">
                  <c:v>104.62279742213349</c:v>
                </c:pt>
                <c:pt idx="7">
                  <c:v>108.59552569601797</c:v>
                </c:pt>
                <c:pt idx="8">
                  <c:v>111.61807483252821</c:v>
                </c:pt>
                <c:pt idx="9">
                  <c:v>113.96669239286319</c:v>
                </c:pt>
                <c:pt idx="10">
                  <c:v>118.10012239992426</c:v>
                </c:pt>
                <c:pt idx="11">
                  <c:v>119.44663957446998</c:v>
                </c:pt>
                <c:pt idx="12">
                  <c:v>121.76299480453457</c:v>
                </c:pt>
                <c:pt idx="13">
                  <c:v>122.87576089286955</c:v>
                </c:pt>
                <c:pt idx="14">
                  <c:v>131.29190672578173</c:v>
                </c:pt>
                <c:pt idx="15">
                  <c:v>134.32436322359226</c:v>
                </c:pt>
                <c:pt idx="16">
                  <c:v>138.59871721993724</c:v>
                </c:pt>
                <c:pt idx="17">
                  <c:v>142.82218012868441</c:v>
                </c:pt>
                <c:pt idx="18">
                  <c:v>140.13642143086807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4.6'!$C$13</c:f>
              <c:strCache>
                <c:ptCount val="1"/>
                <c:pt idx="0">
                  <c:v>Freight transport activity on roads (trucks)</c:v>
                </c:pt>
              </c:strCache>
            </c:strRef>
          </c:tx>
          <c:marker>
            <c:symbol val="none"/>
          </c:marker>
          <c:cat>
            <c:numRef>
              <c:f>'Fig 4.6'!$E$11:$W$11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4.6'!$E$13:$W$13</c:f>
              <c:numCache>
                <c:formatCode>0_ ;\-0\ </c:formatCode>
                <c:ptCount val="19"/>
                <c:pt idx="0">
                  <c:v>100</c:v>
                </c:pt>
                <c:pt idx="1">
                  <c:v>104.30477408842813</c:v>
                </c:pt>
                <c:pt idx="2">
                  <c:v>108.60954817685625</c:v>
                </c:pt>
                <c:pt idx="3">
                  <c:v>112.91432226528438</c:v>
                </c:pt>
                <c:pt idx="4">
                  <c:v>117.21909635371252</c:v>
                </c:pt>
                <c:pt idx="5">
                  <c:v>121.52387044214059</c:v>
                </c:pt>
                <c:pt idx="6">
                  <c:v>122.83646705620799</c:v>
                </c:pt>
                <c:pt idx="7">
                  <c:v>127.46662591489742</c:v>
                </c:pt>
                <c:pt idx="8">
                  <c:v>133.36298455353383</c:v>
                </c:pt>
                <c:pt idx="9">
                  <c:v>138.61912346281449</c:v>
                </c:pt>
                <c:pt idx="10">
                  <c:v>143.21778528370675</c:v>
                </c:pt>
                <c:pt idx="11">
                  <c:v>146.75988180076888</c:v>
                </c:pt>
                <c:pt idx="12">
                  <c:v>151.44020959391358</c:v>
                </c:pt>
                <c:pt idx="13">
                  <c:v>153.28278630504684</c:v>
                </c:pt>
                <c:pt idx="14">
                  <c:v>164.28449414207282</c:v>
                </c:pt>
                <c:pt idx="15">
                  <c:v>169.17926583926163</c:v>
                </c:pt>
                <c:pt idx="16">
                  <c:v>174.23067400286075</c:v>
                </c:pt>
                <c:pt idx="17">
                  <c:v>180.53800297299415</c:v>
                </c:pt>
                <c:pt idx="18">
                  <c:v>177.33596130113128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4.6'!$C$14</c:f>
              <c:strCache>
                <c:ptCount val="1"/>
                <c:pt idx="0">
                  <c:v>Final energy demand by trucks</c:v>
                </c:pt>
              </c:strCache>
            </c:strRef>
          </c:tx>
          <c:marker>
            <c:symbol val="none"/>
          </c:marker>
          <c:cat>
            <c:numRef>
              <c:f>'Fig 4.6'!$E$11:$W$11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4.6'!$E$14:$W$14</c:f>
              <c:numCache>
                <c:formatCode>0_ ;\-0\ </c:formatCode>
                <c:ptCount val="19"/>
                <c:pt idx="0">
                  <c:v>100</c:v>
                </c:pt>
                <c:pt idx="1">
                  <c:v>101.08514069402672</c:v>
                </c:pt>
                <c:pt idx="2">
                  <c:v>102.17028138805344</c:v>
                </c:pt>
                <c:pt idx="3">
                  <c:v>103.25542208208016</c:v>
                </c:pt>
                <c:pt idx="4">
                  <c:v>104.34056277610688</c:v>
                </c:pt>
                <c:pt idx="5">
                  <c:v>105.42570347013363</c:v>
                </c:pt>
                <c:pt idx="6">
                  <c:v>108.60413211971093</c:v>
                </c:pt>
                <c:pt idx="7">
                  <c:v>111.78256076928822</c:v>
                </c:pt>
                <c:pt idx="8">
                  <c:v>114.96098941886555</c:v>
                </c:pt>
                <c:pt idx="9">
                  <c:v>118.13941806844285</c:v>
                </c:pt>
                <c:pt idx="10">
                  <c:v>121.31784671802014</c:v>
                </c:pt>
                <c:pt idx="11">
                  <c:v>125.0935086432486</c:v>
                </c:pt>
                <c:pt idx="12">
                  <c:v>128.86917056847705</c:v>
                </c:pt>
                <c:pt idx="13">
                  <c:v>132.64483249370551</c:v>
                </c:pt>
                <c:pt idx="14">
                  <c:v>136.42049441893397</c:v>
                </c:pt>
                <c:pt idx="15">
                  <c:v>140.19615634416243</c:v>
                </c:pt>
                <c:pt idx="16">
                  <c:v>141.92729944752747</c:v>
                </c:pt>
                <c:pt idx="17">
                  <c:v>143.65844255089249</c:v>
                </c:pt>
                <c:pt idx="18">
                  <c:v>145.3895856542575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4.6'!$C$15</c:f>
              <c:strCache>
                <c:ptCount val="1"/>
                <c:pt idx="0">
                  <c:v>Fossil fuel use by trucks</c:v>
                </c:pt>
              </c:strCache>
            </c:strRef>
          </c:tx>
          <c:marker>
            <c:symbol val="none"/>
          </c:marker>
          <c:cat>
            <c:numRef>
              <c:f>'Fig 4.6'!$E$11:$W$11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4.6'!$E$15:$W$15</c:f>
              <c:numCache>
                <c:formatCode>0_ ;\-0\ </c:formatCode>
                <c:ptCount val="19"/>
                <c:pt idx="0">
                  <c:v>100</c:v>
                </c:pt>
                <c:pt idx="1">
                  <c:v>101.05068107325972</c:v>
                </c:pt>
                <c:pt idx="2">
                  <c:v>102.10136214651945</c:v>
                </c:pt>
                <c:pt idx="3">
                  <c:v>103.15204321977917</c:v>
                </c:pt>
                <c:pt idx="4">
                  <c:v>104.2027242930389</c:v>
                </c:pt>
                <c:pt idx="5">
                  <c:v>105.25340536629865</c:v>
                </c:pt>
                <c:pt idx="6">
                  <c:v>108.36896589936141</c:v>
                </c:pt>
                <c:pt idx="7">
                  <c:v>111.48452643242419</c:v>
                </c:pt>
                <c:pt idx="8">
                  <c:v>114.60008696548697</c:v>
                </c:pt>
                <c:pt idx="9">
                  <c:v>117.71564749854973</c:v>
                </c:pt>
                <c:pt idx="10">
                  <c:v>120.83120803161248</c:v>
                </c:pt>
                <c:pt idx="11">
                  <c:v>124.31941509768262</c:v>
                </c:pt>
                <c:pt idx="12">
                  <c:v>127.80762216375277</c:v>
                </c:pt>
                <c:pt idx="13">
                  <c:v>131.29582922982291</c:v>
                </c:pt>
                <c:pt idx="14">
                  <c:v>134.78403629589306</c:v>
                </c:pt>
                <c:pt idx="15">
                  <c:v>138.27224336196321</c:v>
                </c:pt>
                <c:pt idx="16">
                  <c:v>139.09987243296681</c:v>
                </c:pt>
                <c:pt idx="17">
                  <c:v>139.92750150397043</c:v>
                </c:pt>
                <c:pt idx="18">
                  <c:v>140.755130574974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87872"/>
        <c:axId val="209114240"/>
      </c:lineChart>
      <c:catAx>
        <c:axId val="2090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14240"/>
        <c:crosses val="autoZero"/>
        <c:auto val="1"/>
        <c:lblAlgn val="ctr"/>
        <c:lblOffset val="100"/>
        <c:noMultiLvlLbl val="0"/>
      </c:catAx>
      <c:valAx>
        <c:axId val="209114240"/>
        <c:scaling>
          <c:orientation val="minMax"/>
          <c:max val="190"/>
          <c:min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4.4122968280623466E-3"/>
              <c:y val="0.29326611111111112"/>
            </c:manualLayout>
          </c:layout>
          <c:overlay val="0"/>
        </c:title>
        <c:numFmt formatCode="0_ ;\-0\ " sourceLinked="1"/>
        <c:majorTickMark val="out"/>
        <c:minorTickMark val="none"/>
        <c:tickLblPos val="nextTo"/>
        <c:crossAx val="209087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570733411825267"/>
          <c:y val="6.1512148595728657E-2"/>
          <c:w val="0.32518348953418996"/>
          <c:h val="0.8289078375432317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 4.6'!$C$16</c:f>
              <c:strCache>
                <c:ptCount val="1"/>
                <c:pt idx="0">
                  <c:v>CO2 emissions from trucks (fossil fuel use)</c:v>
                </c:pt>
              </c:strCache>
            </c:strRef>
          </c:tx>
          <c:marker>
            <c:symbol val="none"/>
          </c:marker>
          <c:val>
            <c:numRef>
              <c:f>'Fig 4.6'!$E$16:$W$16</c:f>
              <c:numCache>
                <c:formatCode>0_ ;\-0\ </c:formatCode>
                <c:ptCount val="19"/>
                <c:pt idx="0">
                  <c:v>100</c:v>
                </c:pt>
                <c:pt idx="1">
                  <c:v>100.8589221046378</c:v>
                </c:pt>
                <c:pt idx="2">
                  <c:v>104.18308873781173</c:v>
                </c:pt>
                <c:pt idx="3">
                  <c:v>105.25482864861279</c:v>
                </c:pt>
                <c:pt idx="4">
                  <c:v>105.97711304934266</c:v>
                </c:pt>
                <c:pt idx="5">
                  <c:v>107.72547399657785</c:v>
                </c:pt>
                <c:pt idx="6">
                  <c:v>111.61598050201773</c:v>
                </c:pt>
                <c:pt idx="7">
                  <c:v>113.7673647001595</c:v>
                </c:pt>
                <c:pt idx="8">
                  <c:v>118.19174972764262</c:v>
                </c:pt>
                <c:pt idx="9">
                  <c:v>121.21207229622215</c:v>
                </c:pt>
                <c:pt idx="10">
                  <c:v>122.00408076519471</c:v>
                </c:pt>
                <c:pt idx="11">
                  <c:v>126.34442494770839</c:v>
                </c:pt>
                <c:pt idx="12">
                  <c:v>130.42867752528585</c:v>
                </c:pt>
                <c:pt idx="13">
                  <c:v>133.7050750249349</c:v>
                </c:pt>
                <c:pt idx="14">
                  <c:v>138.55965708666312</c:v>
                </c:pt>
                <c:pt idx="15">
                  <c:v>140.24107126340078</c:v>
                </c:pt>
                <c:pt idx="16">
                  <c:v>142.27431337618813</c:v>
                </c:pt>
                <c:pt idx="17">
                  <c:v>144.41351171916256</c:v>
                </c:pt>
                <c:pt idx="18">
                  <c:v>143.01521353869487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4.6'!$C$26</c:f>
              <c:strCache>
                <c:ptCount val="1"/>
                <c:pt idx="0">
                  <c:v>Freight transport activity (all inland modes)</c:v>
                </c:pt>
              </c:strCache>
            </c:strRef>
          </c:tx>
          <c:marker>
            <c:symbol val="none"/>
          </c:marker>
          <c:cat>
            <c:numRef>
              <c:f>'Fig 4.6'!$E$25:$W$25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4.6'!$E$26:$W$26</c:f>
              <c:numCache>
                <c:formatCode>0.00_ ;\-0.00\ </c:formatCode>
                <c:ptCount val="19"/>
                <c:pt idx="0">
                  <c:v>99.999999999999986</c:v>
                </c:pt>
                <c:pt idx="1">
                  <c:v>101.01722921285338</c:v>
                </c:pt>
                <c:pt idx="2">
                  <c:v>102.03445842570677</c:v>
                </c:pt>
                <c:pt idx="3">
                  <c:v>103.05168763856014</c:v>
                </c:pt>
                <c:pt idx="4">
                  <c:v>104.06891685141353</c:v>
                </c:pt>
                <c:pt idx="5">
                  <c:v>103.43174418367872</c:v>
                </c:pt>
                <c:pt idx="6">
                  <c:v>104.62279742213349</c:v>
                </c:pt>
                <c:pt idx="7">
                  <c:v>108.59552569601797</c:v>
                </c:pt>
                <c:pt idx="8">
                  <c:v>111.61807483252821</c:v>
                </c:pt>
                <c:pt idx="9">
                  <c:v>113.96669239286319</c:v>
                </c:pt>
                <c:pt idx="10">
                  <c:v>118.10012239992426</c:v>
                </c:pt>
                <c:pt idx="11">
                  <c:v>119.44663957446998</c:v>
                </c:pt>
                <c:pt idx="12">
                  <c:v>121.76299480453457</c:v>
                </c:pt>
                <c:pt idx="13">
                  <c:v>122.87576089286955</c:v>
                </c:pt>
                <c:pt idx="14">
                  <c:v>131.29190672578173</c:v>
                </c:pt>
                <c:pt idx="15">
                  <c:v>134.32436322359226</c:v>
                </c:pt>
                <c:pt idx="16">
                  <c:v>138.59871721993724</c:v>
                </c:pt>
                <c:pt idx="17">
                  <c:v>142.82218012868441</c:v>
                </c:pt>
                <c:pt idx="18">
                  <c:v>140.13642143086807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4.6'!$C$27</c:f>
              <c:strCache>
                <c:ptCount val="1"/>
                <c:pt idx="0">
                  <c:v>Share of road in freight transport (inland)</c:v>
                </c:pt>
              </c:strCache>
            </c:strRef>
          </c:tx>
          <c:marker>
            <c:symbol val="none"/>
          </c:marker>
          <c:cat>
            <c:numRef>
              <c:f>'Fig 4.6'!$E$25:$W$25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4.6'!$E$27:$W$27</c:f>
              <c:numCache>
                <c:formatCode>0.00_ ;\-0.00\ </c:formatCode>
                <c:ptCount val="19"/>
                <c:pt idx="0">
                  <c:v>100</c:v>
                </c:pt>
                <c:pt idx="1">
                  <c:v>103.25443976358484</c:v>
                </c:pt>
                <c:pt idx="2">
                  <c:v>106.44398946453657</c:v>
                </c:pt>
                <c:pt idx="3">
                  <c:v>109.57057070362214</c:v>
                </c:pt>
                <c:pt idx="4">
                  <c:v>112.63602995030151</c:v>
                </c:pt>
                <c:pt idx="5">
                  <c:v>117.491850689797</c:v>
                </c:pt>
                <c:pt idx="6">
                  <c:v>117.40889183127624</c:v>
                </c:pt>
                <c:pt idx="7">
                  <c:v>117.37741964775205</c:v>
                </c:pt>
                <c:pt idx="8">
                  <c:v>119.48153088434081</c:v>
                </c:pt>
                <c:pt idx="9">
                  <c:v>121.63125958325617</c:v>
                </c:pt>
                <c:pt idx="10">
                  <c:v>121.26810910383834</c:v>
                </c:pt>
                <c:pt idx="11">
                  <c:v>122.86648023217951</c:v>
                </c:pt>
                <c:pt idx="12">
                  <c:v>124.37293435252613</c:v>
                </c:pt>
                <c:pt idx="13">
                  <c:v>124.74615431979947</c:v>
                </c:pt>
                <c:pt idx="14">
                  <c:v>125.12918597884325</c:v>
                </c:pt>
                <c:pt idx="15">
                  <c:v>125.94831032822465</c:v>
                </c:pt>
                <c:pt idx="16">
                  <c:v>125.7087204684445</c:v>
                </c:pt>
                <c:pt idx="17">
                  <c:v>126.40753894831137</c:v>
                </c:pt>
                <c:pt idx="18">
                  <c:v>126.54523320235806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 4.6'!$C$30</c:f>
              <c:strCache>
                <c:ptCount val="1"/>
                <c:pt idx="0">
                  <c:v>Carbon intensity of fossil fuel use by trucks</c:v>
                </c:pt>
              </c:strCache>
            </c:strRef>
          </c:tx>
          <c:marker>
            <c:symbol val="none"/>
          </c:marker>
          <c:cat>
            <c:numRef>
              <c:f>'Fig 4.6'!$E$25:$W$25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4.6'!$E$30:$W$30</c:f>
              <c:numCache>
                <c:formatCode>0.00_ ;\-0.00\ </c:formatCode>
                <c:ptCount val="19"/>
                <c:pt idx="0">
                  <c:v>100</c:v>
                </c:pt>
                <c:pt idx="1">
                  <c:v>99.810234857810713</c:v>
                </c:pt>
                <c:pt idx="2">
                  <c:v>102.038882290625</c:v>
                </c:pt>
                <c:pt idx="3">
                  <c:v>102.0385300796741</c:v>
                </c:pt>
                <c:pt idx="4">
                  <c:v>101.7028237681328</c:v>
                </c:pt>
                <c:pt idx="5">
                  <c:v>102.34868280192551</c:v>
                </c:pt>
                <c:pt idx="6">
                  <c:v>102.99625873118667</c:v>
                </c:pt>
                <c:pt idx="7">
                  <c:v>102.0476727495623</c:v>
                </c:pt>
                <c:pt idx="8">
                  <c:v>103.13408380155708</c:v>
                </c:pt>
                <c:pt idx="9">
                  <c:v>102.97022942316612</c:v>
                </c:pt>
                <c:pt idx="10">
                  <c:v>100.97067036959145</c:v>
                </c:pt>
                <c:pt idx="11">
                  <c:v>101.62887659054272</c:v>
                </c:pt>
                <c:pt idx="12">
                  <c:v>102.05078172738</c:v>
                </c:pt>
                <c:pt idx="13">
                  <c:v>101.8349751163038</c:v>
                </c:pt>
                <c:pt idx="14">
                  <c:v>102.80123736796351</c:v>
                </c:pt>
                <c:pt idx="15">
                  <c:v>101.42387789014435</c:v>
                </c:pt>
                <c:pt idx="16">
                  <c:v>102.28213073649735</c:v>
                </c:pt>
                <c:pt idx="17">
                  <c:v>103.20595320217653</c:v>
                </c:pt>
                <c:pt idx="18">
                  <c:v>101.60568425071868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4.6'!$C$29</c:f>
              <c:strCache>
                <c:ptCount val="1"/>
                <c:pt idx="0">
                  <c:v>Share of fossil fuels in final energy demand by trucks</c:v>
                </c:pt>
              </c:strCache>
            </c:strRef>
          </c:tx>
          <c:marker>
            <c:symbol val="none"/>
          </c:marker>
          <c:cat>
            <c:numRef>
              <c:f>'Fig 4.6'!$E$25:$W$25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4.6'!$E$29:$W$29</c:f>
              <c:numCache>
                <c:formatCode>0.00_ ;\-0.00\ </c:formatCode>
                <c:ptCount val="19"/>
                <c:pt idx="0">
                  <c:v>100</c:v>
                </c:pt>
                <c:pt idx="1">
                  <c:v>99.965910300435453</c:v>
                </c:pt>
                <c:pt idx="2">
                  <c:v>99.932544727686292</c:v>
                </c:pt>
                <c:pt idx="3">
                  <c:v>99.899880451586554</c:v>
                </c:pt>
                <c:pt idx="4">
                  <c:v>99.867895591704112</c:v>
                </c:pt>
                <c:pt idx="5">
                  <c:v>99.836569168463001</c:v>
                </c:pt>
                <c:pt idx="6">
                  <c:v>99.783464757961241</c:v>
                </c:pt>
                <c:pt idx="7">
                  <c:v>99.733380292227181</c:v>
                </c:pt>
                <c:pt idx="8">
                  <c:v>99.686065285969647</c:v>
                </c:pt>
                <c:pt idx="9">
                  <c:v>99.641296210171262</c:v>
                </c:pt>
                <c:pt idx="10">
                  <c:v>99.598872960926542</c:v>
                </c:pt>
                <c:pt idx="11">
                  <c:v>99.381188077653505</c:v>
                </c:pt>
                <c:pt idx="12">
                  <c:v>99.17625883673999</c:v>
                </c:pt>
                <c:pt idx="13">
                  <c:v>98.982995991233494</c:v>
                </c:pt>
                <c:pt idx="14">
                  <c:v>98.800430880996885</c:v>
                </c:pt>
                <c:pt idx="15">
                  <c:v>98.627699194922073</c:v>
                </c:pt>
                <c:pt idx="16">
                  <c:v>98.007834274613259</c:v>
                </c:pt>
                <c:pt idx="17">
                  <c:v>97.402908606919951</c:v>
                </c:pt>
                <c:pt idx="18">
                  <c:v>96.812388550095719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'Fig 4.6'!$C$28</c:f>
              <c:strCache>
                <c:ptCount val="1"/>
                <c:pt idx="0">
                  <c:v>Fuel intensity of road freight transport</c:v>
                </c:pt>
              </c:strCache>
            </c:strRef>
          </c:tx>
          <c:marker>
            <c:symbol val="none"/>
          </c:marker>
          <c:cat>
            <c:numRef>
              <c:f>'Fig 4.6'!$E$25:$W$25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4.6'!$E$28:$W$28</c:f>
              <c:numCache>
                <c:formatCode>0.00_ ;\-0.00\ </c:formatCode>
                <c:ptCount val="19"/>
                <c:pt idx="0">
                  <c:v>100</c:v>
                </c:pt>
                <c:pt idx="1">
                  <c:v>96.913244458329558</c:v>
                </c:pt>
                <c:pt idx="2">
                  <c:v>94.071177997796923</c:v>
                </c:pt>
                <c:pt idx="3">
                  <c:v>91.445814853751401</c:v>
                </c:pt>
                <c:pt idx="4">
                  <c:v>89.013280277520465</c:v>
                </c:pt>
                <c:pt idx="5">
                  <c:v>86.753082408059456</c:v>
                </c:pt>
                <c:pt idx="6">
                  <c:v>88.413591437806033</c:v>
                </c:pt>
                <c:pt idx="7">
                  <c:v>87.695551652806301</c:v>
                </c:pt>
                <c:pt idx="8">
                  <c:v>86.201572200657012</c:v>
                </c:pt>
                <c:pt idx="9">
                  <c:v>85.225916249668501</c:v>
                </c:pt>
                <c:pt idx="10">
                  <c:v>84.708645981151008</c:v>
                </c:pt>
                <c:pt idx="11">
                  <c:v>85.236855677675564</c:v>
                </c:pt>
                <c:pt idx="12">
                  <c:v>85.095742348772035</c:v>
                </c:pt>
                <c:pt idx="13">
                  <c:v>86.536026445741996</c:v>
                </c:pt>
                <c:pt idx="14">
                  <c:v>83.039178548985802</c:v>
                </c:pt>
                <c:pt idx="15">
                  <c:v>82.868403316848401</c:v>
                </c:pt>
                <c:pt idx="16">
                  <c:v>81.459421688971446</c:v>
                </c:pt>
                <c:pt idx="17">
                  <c:v>79.572411450890868</c:v>
                </c:pt>
                <c:pt idx="18">
                  <c:v>81.985393479991274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1968"/>
        <c:axId val="209173504"/>
      </c:lineChart>
      <c:catAx>
        <c:axId val="2091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9173504"/>
        <c:crosses val="autoZero"/>
        <c:auto val="1"/>
        <c:lblAlgn val="ctr"/>
        <c:lblOffset val="100"/>
        <c:noMultiLvlLbl val="0"/>
      </c:catAx>
      <c:valAx>
        <c:axId val="209173504"/>
        <c:scaling>
          <c:orientation val="minMax"/>
          <c:min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9171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442374509257173"/>
          <c:y val="0.1416173504627711"/>
          <c:w val="0.32493263888888885"/>
          <c:h val="0.53457333333333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2664199</xdr:colOff>
      <xdr:row>32</xdr:row>
      <xdr:rowOff>6165</xdr:rowOff>
    </xdr:from>
    <xdr:to>
      <xdr:col>8</xdr:col>
      <xdr:colOff>95988</xdr:colOff>
      <xdr:row>50</xdr:row>
      <xdr:rowOff>177165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8</xdr:col>
      <xdr:colOff>102150</xdr:colOff>
      <xdr:row>69</xdr:row>
      <xdr:rowOff>171000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E11">
            <v>1990</v>
          </cell>
          <cell r="F11">
            <v>1991</v>
          </cell>
          <cell r="G11">
            <v>1992</v>
          </cell>
          <cell r="H11">
            <v>1993</v>
          </cell>
          <cell r="I11">
            <v>1994</v>
          </cell>
          <cell r="J11">
            <v>1995</v>
          </cell>
          <cell r="K11">
            <v>1996</v>
          </cell>
          <cell r="L11">
            <v>1997</v>
          </cell>
          <cell r="M11">
            <v>1998</v>
          </cell>
          <cell r="N11">
            <v>1999</v>
          </cell>
          <cell r="O11">
            <v>2000</v>
          </cell>
          <cell r="P11">
            <v>2001</v>
          </cell>
          <cell r="Q11">
            <v>2002</v>
          </cell>
          <cell r="R11">
            <v>2003</v>
          </cell>
          <cell r="S11">
            <v>2004</v>
          </cell>
          <cell r="T11">
            <v>2005</v>
          </cell>
          <cell r="U11">
            <v>2006</v>
          </cell>
          <cell r="V11">
            <v>2007</v>
          </cell>
          <cell r="W11">
            <v>2008</v>
          </cell>
        </row>
        <row r="12">
          <cell r="C12" t="str">
            <v>Freight transport activity (all inland modes)</v>
          </cell>
          <cell r="E12">
            <v>99.999999999999986</v>
          </cell>
          <cell r="F12">
            <v>101.01722921285338</v>
          </cell>
          <cell r="G12">
            <v>102.03445842570677</v>
          </cell>
          <cell r="H12">
            <v>103.05168763856014</v>
          </cell>
          <cell r="I12">
            <v>104.06891685141353</v>
          </cell>
          <cell r="J12">
            <v>103.43174418367872</v>
          </cell>
          <cell r="K12">
            <v>104.62279742213349</v>
          </cell>
          <cell r="L12">
            <v>108.59552569601797</v>
          </cell>
          <cell r="M12">
            <v>111.61807483252821</v>
          </cell>
          <cell r="N12">
            <v>113.96669239286319</v>
          </cell>
          <cell r="O12">
            <v>118.10012239992426</v>
          </cell>
          <cell r="P12">
            <v>119.44663957446998</v>
          </cell>
          <cell r="Q12">
            <v>121.76299480453457</v>
          </cell>
          <cell r="R12">
            <v>122.87576089286955</v>
          </cell>
          <cell r="S12">
            <v>131.29190672578173</v>
          </cell>
          <cell r="T12">
            <v>134.32436322359226</v>
          </cell>
          <cell r="U12">
            <v>138.59871721993724</v>
          </cell>
          <cell r="V12">
            <v>142.82218012868441</v>
          </cell>
          <cell r="W12">
            <v>140.13642143086807</v>
          </cell>
        </row>
        <row r="13">
          <cell r="C13" t="str">
            <v>Freight transport activity on roads (trucks)</v>
          </cell>
          <cell r="E13">
            <v>100</v>
          </cell>
          <cell r="F13">
            <v>104.30477408842813</v>
          </cell>
          <cell r="G13">
            <v>108.60954817685625</v>
          </cell>
          <cell r="H13">
            <v>112.91432226528438</v>
          </cell>
          <cell r="I13">
            <v>117.21909635371252</v>
          </cell>
          <cell r="J13">
            <v>121.52387044214059</v>
          </cell>
          <cell r="K13">
            <v>122.83646705620799</v>
          </cell>
          <cell r="L13">
            <v>127.46662591489742</v>
          </cell>
          <cell r="M13">
            <v>133.36298455353383</v>
          </cell>
          <cell r="N13">
            <v>138.61912346281449</v>
          </cell>
          <cell r="O13">
            <v>143.21778528370675</v>
          </cell>
          <cell r="P13">
            <v>146.75988180076888</v>
          </cell>
          <cell r="Q13">
            <v>151.44020959391358</v>
          </cell>
          <cell r="R13">
            <v>153.28278630504684</v>
          </cell>
          <cell r="S13">
            <v>164.28449414207282</v>
          </cell>
          <cell r="T13">
            <v>169.17926583926163</v>
          </cell>
          <cell r="U13">
            <v>174.23067400286075</v>
          </cell>
          <cell r="V13">
            <v>180.53800297299415</v>
          </cell>
          <cell r="W13">
            <v>177.33596130113128</v>
          </cell>
        </row>
        <row r="14">
          <cell r="C14" t="str">
            <v>Final energy demand by trucks</v>
          </cell>
          <cell r="E14">
            <v>100</v>
          </cell>
          <cell r="F14">
            <v>101.08514069402672</v>
          </cell>
          <cell r="G14">
            <v>102.17028138805344</v>
          </cell>
          <cell r="H14">
            <v>103.25542208208016</v>
          </cell>
          <cell r="I14">
            <v>104.34056277610688</v>
          </cell>
          <cell r="J14">
            <v>105.42570347013363</v>
          </cell>
          <cell r="K14">
            <v>108.60413211971093</v>
          </cell>
          <cell r="L14">
            <v>111.78256076928822</v>
          </cell>
          <cell r="M14">
            <v>114.96098941886555</v>
          </cell>
          <cell r="N14">
            <v>118.13941806844285</v>
          </cell>
          <cell r="O14">
            <v>121.31784671802014</v>
          </cell>
          <cell r="P14">
            <v>125.0935086432486</v>
          </cell>
          <cell r="Q14">
            <v>128.86917056847705</v>
          </cell>
          <cell r="R14">
            <v>132.64483249370551</v>
          </cell>
          <cell r="S14">
            <v>136.42049441893397</v>
          </cell>
          <cell r="T14">
            <v>140.19615634416243</v>
          </cell>
          <cell r="U14">
            <v>141.92729944752747</v>
          </cell>
          <cell r="V14">
            <v>143.65844255089249</v>
          </cell>
          <cell r="W14">
            <v>145.3895856542575</v>
          </cell>
        </row>
        <row r="15">
          <cell r="C15" t="str">
            <v>Fossil fuel use by trucks</v>
          </cell>
          <cell r="E15">
            <v>100</v>
          </cell>
          <cell r="F15">
            <v>101.05068107325972</v>
          </cell>
          <cell r="G15">
            <v>102.10136214651945</v>
          </cell>
          <cell r="H15">
            <v>103.15204321977917</v>
          </cell>
          <cell r="I15">
            <v>104.2027242930389</v>
          </cell>
          <cell r="J15">
            <v>105.25340536629865</v>
          </cell>
          <cell r="K15">
            <v>108.36896589936141</v>
          </cell>
          <cell r="L15">
            <v>111.48452643242419</v>
          </cell>
          <cell r="M15">
            <v>114.60008696548697</v>
          </cell>
          <cell r="N15">
            <v>117.71564749854973</v>
          </cell>
          <cell r="O15">
            <v>120.83120803161248</v>
          </cell>
          <cell r="P15">
            <v>124.31941509768262</v>
          </cell>
          <cell r="Q15">
            <v>127.80762216375277</v>
          </cell>
          <cell r="R15">
            <v>131.29582922982291</v>
          </cell>
          <cell r="S15">
            <v>134.78403629589306</v>
          </cell>
          <cell r="T15">
            <v>138.27224336196321</v>
          </cell>
          <cell r="U15">
            <v>139.09987243296681</v>
          </cell>
          <cell r="V15">
            <v>139.92750150397043</v>
          </cell>
          <cell r="W15">
            <v>140.755130574974</v>
          </cell>
        </row>
        <row r="16">
          <cell r="C16" t="str">
            <v>CO2 emissions from trucks (fossil fuel use)</v>
          </cell>
          <cell r="E16">
            <v>100</v>
          </cell>
          <cell r="F16">
            <v>100.8589221046378</v>
          </cell>
          <cell r="G16">
            <v>104.18308873781173</v>
          </cell>
          <cell r="H16">
            <v>105.25482864861279</v>
          </cell>
          <cell r="I16">
            <v>105.97711304934266</v>
          </cell>
          <cell r="J16">
            <v>107.72547399657785</v>
          </cell>
          <cell r="K16">
            <v>111.61598050201773</v>
          </cell>
          <cell r="L16">
            <v>113.7673647001595</v>
          </cell>
          <cell r="M16">
            <v>118.19174972764262</v>
          </cell>
          <cell r="N16">
            <v>121.21207229622215</v>
          </cell>
          <cell r="O16">
            <v>122.00408076519471</v>
          </cell>
          <cell r="P16">
            <v>126.34442494770839</v>
          </cell>
          <cell r="Q16">
            <v>130.42867752528585</v>
          </cell>
          <cell r="R16">
            <v>133.7050750249349</v>
          </cell>
          <cell r="S16">
            <v>138.55965708666312</v>
          </cell>
          <cell r="T16">
            <v>140.24107126340078</v>
          </cell>
          <cell r="U16">
            <v>142.27431337618813</v>
          </cell>
          <cell r="V16">
            <v>144.41351171916256</v>
          </cell>
          <cell r="W16">
            <v>143.01521353869487</v>
          </cell>
        </row>
        <row r="25">
          <cell r="E25">
            <v>1990</v>
          </cell>
          <cell r="F25">
            <v>1991</v>
          </cell>
          <cell r="G25">
            <v>1992</v>
          </cell>
          <cell r="H25">
            <v>1993</v>
          </cell>
          <cell r="I25">
            <v>1994</v>
          </cell>
          <cell r="J25">
            <v>1995</v>
          </cell>
          <cell r="K25">
            <v>1996</v>
          </cell>
          <cell r="L25">
            <v>1997</v>
          </cell>
          <cell r="M25">
            <v>1998</v>
          </cell>
          <cell r="N25">
            <v>1999</v>
          </cell>
          <cell r="O25">
            <v>2000</v>
          </cell>
          <cell r="P25">
            <v>2001</v>
          </cell>
          <cell r="Q25">
            <v>2002</v>
          </cell>
          <cell r="R25">
            <v>2003</v>
          </cell>
          <cell r="S25">
            <v>2004</v>
          </cell>
          <cell r="T25">
            <v>2005</v>
          </cell>
          <cell r="U25">
            <v>2006</v>
          </cell>
          <cell r="V25">
            <v>2007</v>
          </cell>
          <cell r="W25">
            <v>2008</v>
          </cell>
        </row>
        <row r="26">
          <cell r="C26" t="str">
            <v>Freight transport activity (all inland modes)</v>
          </cell>
          <cell r="E26">
            <v>99.999999999999986</v>
          </cell>
          <cell r="F26">
            <v>101.01722921285338</v>
          </cell>
          <cell r="G26">
            <v>102.03445842570677</v>
          </cell>
          <cell r="H26">
            <v>103.05168763856014</v>
          </cell>
          <cell r="I26">
            <v>104.06891685141353</v>
          </cell>
          <cell r="J26">
            <v>103.43174418367872</v>
          </cell>
          <cell r="K26">
            <v>104.62279742213349</v>
          </cell>
          <cell r="L26">
            <v>108.59552569601797</v>
          </cell>
          <cell r="M26">
            <v>111.61807483252821</v>
          </cell>
          <cell r="N26">
            <v>113.96669239286319</v>
          </cell>
          <cell r="O26">
            <v>118.10012239992426</v>
          </cell>
          <cell r="P26">
            <v>119.44663957446998</v>
          </cell>
          <cell r="Q26">
            <v>121.76299480453457</v>
          </cell>
          <cell r="R26">
            <v>122.87576089286955</v>
          </cell>
          <cell r="S26">
            <v>131.29190672578173</v>
          </cell>
          <cell r="T26">
            <v>134.32436322359226</v>
          </cell>
          <cell r="U26">
            <v>138.59871721993724</v>
          </cell>
          <cell r="V26">
            <v>142.82218012868441</v>
          </cell>
          <cell r="W26">
            <v>140.13642143086807</v>
          </cell>
        </row>
        <row r="27">
          <cell r="C27" t="str">
            <v>Share of road in freight transport (inland)</v>
          </cell>
          <cell r="E27">
            <v>100</v>
          </cell>
          <cell r="F27">
            <v>103.25443976358484</v>
          </cell>
          <cell r="G27">
            <v>106.44398946453657</v>
          </cell>
          <cell r="H27">
            <v>109.57057070362214</v>
          </cell>
          <cell r="I27">
            <v>112.63602995030151</v>
          </cell>
          <cell r="J27">
            <v>117.491850689797</v>
          </cell>
          <cell r="K27">
            <v>117.40889183127624</v>
          </cell>
          <cell r="L27">
            <v>117.37741964775205</v>
          </cell>
          <cell r="M27">
            <v>119.48153088434081</v>
          </cell>
          <cell r="N27">
            <v>121.63125958325617</v>
          </cell>
          <cell r="O27">
            <v>121.26810910383834</v>
          </cell>
          <cell r="P27">
            <v>122.86648023217951</v>
          </cell>
          <cell r="Q27">
            <v>124.37293435252613</v>
          </cell>
          <cell r="R27">
            <v>124.74615431979947</v>
          </cell>
          <cell r="S27">
            <v>125.12918597884325</v>
          </cell>
          <cell r="T27">
            <v>125.94831032822465</v>
          </cell>
          <cell r="U27">
            <v>125.7087204684445</v>
          </cell>
          <cell r="V27">
            <v>126.40753894831137</v>
          </cell>
          <cell r="W27">
            <v>126.54523320235806</v>
          </cell>
        </row>
        <row r="28">
          <cell r="C28" t="str">
            <v>Fuel intensity of road freight transport</v>
          </cell>
          <cell r="E28">
            <v>100</v>
          </cell>
          <cell r="F28">
            <v>96.913244458329558</v>
          </cell>
          <cell r="G28">
            <v>94.071177997796923</v>
          </cell>
          <cell r="H28">
            <v>91.445814853751401</v>
          </cell>
          <cell r="I28">
            <v>89.013280277520465</v>
          </cell>
          <cell r="J28">
            <v>86.753082408059456</v>
          </cell>
          <cell r="K28">
            <v>88.413591437806033</v>
          </cell>
          <cell r="L28">
            <v>87.695551652806301</v>
          </cell>
          <cell r="M28">
            <v>86.201572200657012</v>
          </cell>
          <cell r="N28">
            <v>85.225916249668501</v>
          </cell>
          <cell r="O28">
            <v>84.708645981151008</v>
          </cell>
          <cell r="P28">
            <v>85.236855677675564</v>
          </cell>
          <cell r="Q28">
            <v>85.095742348772035</v>
          </cell>
          <cell r="R28">
            <v>86.536026445741996</v>
          </cell>
          <cell r="S28">
            <v>83.039178548985802</v>
          </cell>
          <cell r="T28">
            <v>82.868403316848401</v>
          </cell>
          <cell r="U28">
            <v>81.459421688971446</v>
          </cell>
          <cell r="V28">
            <v>79.572411450890868</v>
          </cell>
          <cell r="W28">
            <v>81.985393479991274</v>
          </cell>
        </row>
        <row r="29">
          <cell r="C29" t="str">
            <v>Share of fossil fuels in final energy demand by trucks</v>
          </cell>
          <cell r="E29">
            <v>100</v>
          </cell>
          <cell r="F29">
            <v>99.965910300435453</v>
          </cell>
          <cell r="G29">
            <v>99.932544727686292</v>
          </cell>
          <cell r="H29">
            <v>99.899880451586554</v>
          </cell>
          <cell r="I29">
            <v>99.867895591704112</v>
          </cell>
          <cell r="J29">
            <v>99.836569168463001</v>
          </cell>
          <cell r="K29">
            <v>99.783464757961241</v>
          </cell>
          <cell r="L29">
            <v>99.733380292227181</v>
          </cell>
          <cell r="M29">
            <v>99.686065285969647</v>
          </cell>
          <cell r="N29">
            <v>99.641296210171262</v>
          </cell>
          <cell r="O29">
            <v>99.598872960926542</v>
          </cell>
          <cell r="P29">
            <v>99.381188077653505</v>
          </cell>
          <cell r="Q29">
            <v>99.17625883673999</v>
          </cell>
          <cell r="R29">
            <v>98.982995991233494</v>
          </cell>
          <cell r="S29">
            <v>98.800430880996885</v>
          </cell>
          <cell r="T29">
            <v>98.627699194922073</v>
          </cell>
          <cell r="U29">
            <v>98.007834274613259</v>
          </cell>
          <cell r="V29">
            <v>97.402908606919951</v>
          </cell>
          <cell r="W29">
            <v>96.812388550095719</v>
          </cell>
        </row>
        <row r="30">
          <cell r="C30" t="str">
            <v>Carbon intensity of fossil fuel use by trucks</v>
          </cell>
          <cell r="E30">
            <v>100</v>
          </cell>
          <cell r="F30">
            <v>99.810234857810713</v>
          </cell>
          <cell r="G30">
            <v>102.038882290625</v>
          </cell>
          <cell r="H30">
            <v>102.0385300796741</v>
          </cell>
          <cell r="I30">
            <v>101.7028237681328</v>
          </cell>
          <cell r="J30">
            <v>102.34868280192551</v>
          </cell>
          <cell r="K30">
            <v>102.99625873118667</v>
          </cell>
          <cell r="L30">
            <v>102.0476727495623</v>
          </cell>
          <cell r="M30">
            <v>103.13408380155708</v>
          </cell>
          <cell r="N30">
            <v>102.97022942316612</v>
          </cell>
          <cell r="O30">
            <v>100.97067036959145</v>
          </cell>
          <cell r="P30">
            <v>101.62887659054272</v>
          </cell>
          <cell r="Q30">
            <v>102.05078172738</v>
          </cell>
          <cell r="R30">
            <v>101.8349751163038</v>
          </cell>
          <cell r="S30">
            <v>102.80123736796351</v>
          </cell>
          <cell r="T30">
            <v>101.42387789014435</v>
          </cell>
          <cell r="U30">
            <v>102.28213073649735</v>
          </cell>
          <cell r="V30">
            <v>103.20595320217653</v>
          </cell>
          <cell r="W30">
            <v>101.60568425071868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"/>
  <sheetViews>
    <sheetView tabSelected="1" topLeftCell="A28" zoomScaleNormal="100" workbookViewId="0">
      <selection activeCell="A2" sqref="A2"/>
    </sheetView>
  </sheetViews>
  <sheetFormatPr defaultColWidth="11.42578125" defaultRowHeight="15"/>
  <cols>
    <col min="1" max="1" width="13.28515625" style="2" customWidth="1"/>
    <col min="2" max="2" width="40" style="2" bestFit="1" customWidth="1"/>
    <col min="3" max="3" width="37.42578125" style="2" bestFit="1" customWidth="1"/>
    <col min="4" max="4" width="16.5703125" style="2" bestFit="1" customWidth="1"/>
    <col min="5" max="18" width="7.7109375" style="3" bestFit="1" customWidth="1"/>
    <col min="19" max="23" width="8.7109375" style="3" bestFit="1" customWidth="1"/>
    <col min="24" max="16384" width="11.42578125" style="2"/>
  </cols>
  <sheetData>
    <row r="1" spans="1:26">
      <c r="A1" s="1" t="s">
        <v>0</v>
      </c>
    </row>
    <row r="2" spans="1:26">
      <c r="A2" s="4"/>
    </row>
    <row r="3" spans="1:26">
      <c r="E3" s="5"/>
    </row>
    <row r="4" spans="1:26" s="9" customFormat="1" ht="38.25">
      <c r="A4" s="6" t="s">
        <v>1</v>
      </c>
      <c r="B4" s="6"/>
      <c r="C4" s="7" t="s">
        <v>2</v>
      </c>
      <c r="D4" s="6" t="s">
        <v>3</v>
      </c>
      <c r="E4" s="8">
        <v>1990</v>
      </c>
      <c r="F4" s="8">
        <v>1991</v>
      </c>
      <c r="G4" s="8">
        <v>1992</v>
      </c>
      <c r="H4" s="8">
        <v>1993</v>
      </c>
      <c r="I4" s="8">
        <v>1994</v>
      </c>
      <c r="J4" s="8">
        <v>1995</v>
      </c>
      <c r="K4" s="8">
        <v>1996</v>
      </c>
      <c r="L4" s="8">
        <v>1997</v>
      </c>
      <c r="M4" s="8">
        <v>1998</v>
      </c>
      <c r="N4" s="8">
        <v>1999</v>
      </c>
      <c r="O4" s="8">
        <v>2000</v>
      </c>
      <c r="P4" s="8">
        <v>2001</v>
      </c>
      <c r="Q4" s="8">
        <v>2002</v>
      </c>
      <c r="R4" s="8">
        <v>2003</v>
      </c>
      <c r="S4" s="8">
        <v>2004</v>
      </c>
      <c r="T4" s="8">
        <v>2005</v>
      </c>
      <c r="U4" s="8">
        <v>2006</v>
      </c>
      <c r="V4" s="8">
        <v>2007</v>
      </c>
      <c r="W4" s="8">
        <v>2008</v>
      </c>
      <c r="X4" s="8"/>
      <c r="Y4" s="7" t="s">
        <v>4</v>
      </c>
      <c r="Z4" s="7" t="s">
        <v>5</v>
      </c>
    </row>
    <row r="5" spans="1:26" s="15" customFormat="1" ht="26.25">
      <c r="A5" s="10" t="s">
        <v>6</v>
      </c>
      <c r="B5" s="11" t="s">
        <v>7</v>
      </c>
      <c r="C5" s="11" t="s">
        <v>8</v>
      </c>
      <c r="D5" s="12" t="s">
        <v>9</v>
      </c>
      <c r="E5" s="13">
        <v>1848.3654037632259</v>
      </c>
      <c r="F5" s="13">
        <v>1867.1675166105808</v>
      </c>
      <c r="G5" s="13">
        <v>1885.9696294579358</v>
      </c>
      <c r="H5" s="13">
        <v>1904.7717423052907</v>
      </c>
      <c r="I5" s="13">
        <v>1923.5738551526456</v>
      </c>
      <c r="J5" s="14">
        <v>1911.7965760000002</v>
      </c>
      <c r="K5" s="14">
        <v>1933.8115919999998</v>
      </c>
      <c r="L5" s="14">
        <v>2007.2421270000002</v>
      </c>
      <c r="M5" s="14">
        <v>2063.1098795509997</v>
      </c>
      <c r="N5" s="14">
        <v>2106.5209140029397</v>
      </c>
      <c r="O5" s="14">
        <v>2182.921804242224</v>
      </c>
      <c r="P5" s="14">
        <v>2207.8103618522573</v>
      </c>
      <c r="Q5" s="14">
        <v>2250.625070553031</v>
      </c>
      <c r="R5" s="14">
        <v>2271.1930539546242</v>
      </c>
      <c r="S5" s="14">
        <v>2426.7541818604332</v>
      </c>
      <c r="T5" s="14">
        <v>2482.8050586501331</v>
      </c>
      <c r="U5" s="14">
        <v>2561.8107391529447</v>
      </c>
      <c r="V5" s="14">
        <v>2639.8757663989991</v>
      </c>
      <c r="W5" s="14">
        <v>2590.2331318000001</v>
      </c>
      <c r="Y5" s="16">
        <f>O5/E5-1</f>
        <v>0.18100122399924246</v>
      </c>
      <c r="Z5" s="16">
        <f>W5/O5-1</f>
        <v>0.18658997622645934</v>
      </c>
    </row>
    <row r="6" spans="1:26" s="15" customFormat="1" ht="26.25">
      <c r="A6" s="10" t="s">
        <v>6</v>
      </c>
      <c r="B6" s="17" t="s">
        <v>10</v>
      </c>
      <c r="C6" s="17" t="s">
        <v>11</v>
      </c>
      <c r="D6" s="12" t="s">
        <v>9</v>
      </c>
      <c r="E6" s="13">
        <v>1060.4171800251797</v>
      </c>
      <c r="F6" s="13">
        <v>1106.0657440201439</v>
      </c>
      <c r="G6" s="13">
        <v>1151.7143080151081</v>
      </c>
      <c r="H6" s="13">
        <v>1197.3628720100724</v>
      </c>
      <c r="I6" s="13">
        <v>1243.0114360050366</v>
      </c>
      <c r="J6" s="14">
        <v>1288.6600000000001</v>
      </c>
      <c r="K6" s="14">
        <v>1302.5789999999997</v>
      </c>
      <c r="L6" s="14">
        <v>1351.6780000000001</v>
      </c>
      <c r="M6" s="14">
        <v>1414.2039999999997</v>
      </c>
      <c r="N6" s="14">
        <v>1469.9409999999998</v>
      </c>
      <c r="O6" s="14">
        <v>1518.7060000000001</v>
      </c>
      <c r="P6" s="14">
        <v>1556.2670000000003</v>
      </c>
      <c r="Q6" s="14">
        <v>1605.8980000000001</v>
      </c>
      <c r="R6" s="14">
        <v>1625.4370000000001</v>
      </c>
      <c r="S6" s="14">
        <v>1742.1010000000001</v>
      </c>
      <c r="T6" s="14">
        <v>1794.0060000000003</v>
      </c>
      <c r="U6" s="14">
        <v>1847.5719999999999</v>
      </c>
      <c r="V6" s="14">
        <v>1914.4559999999997</v>
      </c>
      <c r="W6" s="14">
        <v>1880.5010000000002</v>
      </c>
      <c r="Y6" s="16">
        <f>O6/E6-1</f>
        <v>0.43217785283706767</v>
      </c>
      <c r="Z6" s="16">
        <f>W6/O6-1</f>
        <v>0.23822583172779987</v>
      </c>
    </row>
    <row r="7" spans="1:26">
      <c r="A7" s="18" t="s">
        <v>12</v>
      </c>
      <c r="B7" s="17" t="s">
        <v>13</v>
      </c>
      <c r="C7" s="17" t="s">
        <v>14</v>
      </c>
      <c r="D7" s="12" t="s">
        <v>15</v>
      </c>
      <c r="E7" s="13">
        <v>74969.010361177541</v>
      </c>
      <c r="F7" s="13">
        <v>75782.529600515787</v>
      </c>
      <c r="G7" s="13">
        <v>76596.048839854033</v>
      </c>
      <c r="H7" s="13">
        <v>77409.568079192279</v>
      </c>
      <c r="I7" s="13">
        <v>78223.087318530524</v>
      </c>
      <c r="J7" s="13">
        <v>79036.606557868785</v>
      </c>
      <c r="K7" s="13">
        <v>81419.443061493032</v>
      </c>
      <c r="L7" s="13">
        <v>83802.279565117278</v>
      </c>
      <c r="M7" s="13">
        <v>86185.116068741525</v>
      </c>
      <c r="N7" s="13">
        <v>88567.952572365772</v>
      </c>
      <c r="O7" s="13">
        <v>90950.789075990004</v>
      </c>
      <c r="P7" s="13">
        <v>93781.365455917563</v>
      </c>
      <c r="Q7" s="13">
        <v>96611.941835845122</v>
      </c>
      <c r="R7" s="13">
        <v>99442.518215772681</v>
      </c>
      <c r="S7" s="13">
        <v>102273.09459570024</v>
      </c>
      <c r="T7" s="13">
        <v>105103.67097562781</v>
      </c>
      <c r="U7" s="13">
        <v>106401.49182815634</v>
      </c>
      <c r="V7" s="13">
        <v>107699.31268068487</v>
      </c>
      <c r="W7" s="13">
        <v>108997.1335332134</v>
      </c>
      <c r="Y7" s="16">
        <f>O7/E7-1</f>
        <v>0.21317846718020128</v>
      </c>
      <c r="Z7" s="16">
        <f>W7/O7-1</f>
        <v>0.19841877833677235</v>
      </c>
    </row>
    <row r="8" spans="1:26">
      <c r="A8" s="18" t="s">
        <v>12</v>
      </c>
      <c r="B8" s="17" t="s">
        <v>16</v>
      </c>
      <c r="C8" s="17" t="s">
        <v>17</v>
      </c>
      <c r="D8" s="12" t="s">
        <v>15</v>
      </c>
      <c r="E8" s="13">
        <v>74967.777227696075</v>
      </c>
      <c r="F8" s="13">
        <v>75755.449474070992</v>
      </c>
      <c r="G8" s="13">
        <v>76543.12172044591</v>
      </c>
      <c r="H8" s="13">
        <v>77330.793966820827</v>
      </c>
      <c r="I8" s="13">
        <v>78118.466213195745</v>
      </c>
      <c r="J8" s="13">
        <v>78906.138459570677</v>
      </c>
      <c r="K8" s="13">
        <v>81241.804939391193</v>
      </c>
      <c r="L8" s="13">
        <v>83577.47141921171</v>
      </c>
      <c r="M8" s="13">
        <v>85913.137899032226</v>
      </c>
      <c r="N8" s="13">
        <v>88248.804378852743</v>
      </c>
      <c r="O8" s="13">
        <v>90584.470858673245</v>
      </c>
      <c r="P8" s="13">
        <v>93199.50216120547</v>
      </c>
      <c r="Q8" s="13">
        <v>95814.53346373768</v>
      </c>
      <c r="R8" s="13">
        <v>98429.564766269905</v>
      </c>
      <c r="S8" s="13">
        <v>101044.59606880213</v>
      </c>
      <c r="T8" s="13">
        <v>103659.62737133435</v>
      </c>
      <c r="U8" s="13">
        <v>104280.08248955598</v>
      </c>
      <c r="V8" s="13">
        <v>104900.53760777762</v>
      </c>
      <c r="W8" s="13">
        <v>105520.99272599924</v>
      </c>
      <c r="Y8" s="16">
        <f>O8/E8-1</f>
        <v>0.20831208031612469</v>
      </c>
      <c r="Z8" s="16">
        <f>W8/O8-1</f>
        <v>0.16489053505240925</v>
      </c>
    </row>
    <row r="9" spans="1:26">
      <c r="A9" s="18" t="s">
        <v>18</v>
      </c>
      <c r="B9" s="17" t="s">
        <v>19</v>
      </c>
      <c r="C9" s="17" t="s">
        <v>20</v>
      </c>
      <c r="D9" s="12" t="s">
        <v>21</v>
      </c>
      <c r="E9" s="13">
        <v>225.26314630938006</v>
      </c>
      <c r="F9" s="13">
        <v>227.19798126663392</v>
      </c>
      <c r="G9" s="13">
        <v>234.68610361308808</v>
      </c>
      <c r="H9" s="13">
        <v>237.10033865641191</v>
      </c>
      <c r="I9" s="13">
        <v>238.72737922279785</v>
      </c>
      <c r="J9" s="13">
        <v>242.66579210138431</v>
      </c>
      <c r="K9" s="13">
        <v>251.42966946290932</v>
      </c>
      <c r="L9" s="13">
        <v>256.27594519684629</v>
      </c>
      <c r="M9" s="13">
        <v>266.24245411459589</v>
      </c>
      <c r="N9" s="13">
        <v>273.04612776127044</v>
      </c>
      <c r="O9" s="13">
        <v>274.8302309575148</v>
      </c>
      <c r="P9" s="13">
        <v>284.60742682370125</v>
      </c>
      <c r="Q9" s="13">
        <v>293.80774268317418</v>
      </c>
      <c r="R9" s="13">
        <v>301.18825877648544</v>
      </c>
      <c r="S9" s="13">
        <v>312.12384306890522</v>
      </c>
      <c r="T9" s="13">
        <v>315.91144954591647</v>
      </c>
      <c r="U9" s="13">
        <v>320.49159470126858</v>
      </c>
      <c r="V9" s="13">
        <v>325.31042019445084</v>
      </c>
      <c r="W9" s="13">
        <v>322.16056971834251</v>
      </c>
      <c r="Y9" s="16">
        <f>O9/E9-1</f>
        <v>0.22004080765194711</v>
      </c>
      <c r="Z9" s="16">
        <f>W9/O9-1</f>
        <v>0.17221663932649522</v>
      </c>
    </row>
    <row r="11" spans="1:26" ht="12.75">
      <c r="C11" s="19" t="s">
        <v>22</v>
      </c>
      <c r="D11" s="19" t="s">
        <v>3</v>
      </c>
      <c r="E11" s="20">
        <v>1990</v>
      </c>
      <c r="F11" s="20">
        <v>1991</v>
      </c>
      <c r="G11" s="20">
        <v>1992</v>
      </c>
      <c r="H11" s="20">
        <v>1993</v>
      </c>
      <c r="I11" s="20">
        <v>1994</v>
      </c>
      <c r="J11" s="20">
        <v>1995</v>
      </c>
      <c r="K11" s="20">
        <v>1996</v>
      </c>
      <c r="L11" s="20">
        <v>1997</v>
      </c>
      <c r="M11" s="20">
        <v>1998</v>
      </c>
      <c r="N11" s="20">
        <v>1999</v>
      </c>
      <c r="O11" s="20">
        <v>2000</v>
      </c>
      <c r="P11" s="20">
        <v>2001</v>
      </c>
      <c r="Q11" s="20">
        <v>2002</v>
      </c>
      <c r="R11" s="20">
        <v>2003</v>
      </c>
      <c r="S11" s="20">
        <v>2004</v>
      </c>
      <c r="T11" s="20">
        <v>2005</v>
      </c>
      <c r="U11" s="20">
        <v>2006</v>
      </c>
      <c r="V11" s="20">
        <v>2007</v>
      </c>
      <c r="W11" s="20">
        <v>2008</v>
      </c>
    </row>
    <row r="12" spans="1:26" ht="12.75">
      <c r="C12" s="21" t="str">
        <f>C5</f>
        <v>Freight transport activity (all inland modes)</v>
      </c>
      <c r="D12" s="21" t="s">
        <v>23</v>
      </c>
      <c r="E12" s="22">
        <f t="shared" ref="E12:W16" si="0">100*E5/$E5</f>
        <v>99.999999999999986</v>
      </c>
      <c r="F12" s="22">
        <f t="shared" si="0"/>
        <v>101.01722921285338</v>
      </c>
      <c r="G12" s="22">
        <f t="shared" si="0"/>
        <v>102.03445842570677</v>
      </c>
      <c r="H12" s="22">
        <f t="shared" si="0"/>
        <v>103.05168763856014</v>
      </c>
      <c r="I12" s="22">
        <f t="shared" si="0"/>
        <v>104.06891685141353</v>
      </c>
      <c r="J12" s="22">
        <f t="shared" si="0"/>
        <v>103.43174418367872</v>
      </c>
      <c r="K12" s="22">
        <f t="shared" si="0"/>
        <v>104.62279742213349</v>
      </c>
      <c r="L12" s="22">
        <f t="shared" si="0"/>
        <v>108.59552569601797</v>
      </c>
      <c r="M12" s="22">
        <f t="shared" si="0"/>
        <v>111.61807483252821</v>
      </c>
      <c r="N12" s="22">
        <f t="shared" si="0"/>
        <v>113.96669239286319</v>
      </c>
      <c r="O12" s="22">
        <f t="shared" si="0"/>
        <v>118.10012239992426</v>
      </c>
      <c r="P12" s="22">
        <f t="shared" si="0"/>
        <v>119.44663957446998</v>
      </c>
      <c r="Q12" s="22">
        <f t="shared" si="0"/>
        <v>121.76299480453457</v>
      </c>
      <c r="R12" s="22">
        <f t="shared" si="0"/>
        <v>122.87576089286955</v>
      </c>
      <c r="S12" s="22">
        <f t="shared" si="0"/>
        <v>131.29190672578173</v>
      </c>
      <c r="T12" s="22">
        <f t="shared" si="0"/>
        <v>134.32436322359226</v>
      </c>
      <c r="U12" s="22">
        <f t="shared" si="0"/>
        <v>138.59871721993724</v>
      </c>
      <c r="V12" s="22">
        <f t="shared" si="0"/>
        <v>142.82218012868441</v>
      </c>
      <c r="W12" s="22">
        <f t="shared" si="0"/>
        <v>140.13642143086807</v>
      </c>
    </row>
    <row r="13" spans="1:26" ht="12.75">
      <c r="C13" s="21" t="str">
        <f>C6</f>
        <v>Freight transport activity on roads (trucks)</v>
      </c>
      <c r="D13" s="21" t="s">
        <v>23</v>
      </c>
      <c r="E13" s="22">
        <f t="shared" si="0"/>
        <v>100</v>
      </c>
      <c r="F13" s="22">
        <f t="shared" si="0"/>
        <v>104.30477408842813</v>
      </c>
      <c r="G13" s="22">
        <f t="shared" si="0"/>
        <v>108.60954817685625</v>
      </c>
      <c r="H13" s="22">
        <f t="shared" si="0"/>
        <v>112.91432226528438</v>
      </c>
      <c r="I13" s="22">
        <f t="shared" si="0"/>
        <v>117.21909635371252</v>
      </c>
      <c r="J13" s="22">
        <f t="shared" si="0"/>
        <v>121.52387044214059</v>
      </c>
      <c r="K13" s="22">
        <f t="shared" si="0"/>
        <v>122.83646705620799</v>
      </c>
      <c r="L13" s="22">
        <f t="shared" si="0"/>
        <v>127.46662591489742</v>
      </c>
      <c r="M13" s="22">
        <f t="shared" si="0"/>
        <v>133.36298455353383</v>
      </c>
      <c r="N13" s="22">
        <f t="shared" si="0"/>
        <v>138.61912346281449</v>
      </c>
      <c r="O13" s="22">
        <f t="shared" si="0"/>
        <v>143.21778528370675</v>
      </c>
      <c r="P13" s="22">
        <f t="shared" si="0"/>
        <v>146.75988180076888</v>
      </c>
      <c r="Q13" s="22">
        <f t="shared" si="0"/>
        <v>151.44020959391358</v>
      </c>
      <c r="R13" s="22">
        <f t="shared" si="0"/>
        <v>153.28278630504684</v>
      </c>
      <c r="S13" s="22">
        <f t="shared" si="0"/>
        <v>164.28449414207282</v>
      </c>
      <c r="T13" s="22">
        <f t="shared" si="0"/>
        <v>169.17926583926163</v>
      </c>
      <c r="U13" s="22">
        <f t="shared" si="0"/>
        <v>174.23067400286075</v>
      </c>
      <c r="V13" s="22">
        <f t="shared" si="0"/>
        <v>180.53800297299415</v>
      </c>
      <c r="W13" s="22">
        <f t="shared" si="0"/>
        <v>177.33596130113128</v>
      </c>
    </row>
    <row r="14" spans="1:26" ht="12.75">
      <c r="C14" s="21" t="str">
        <f t="shared" ref="C14:C16" si="1">C7</f>
        <v>Final energy demand by trucks</v>
      </c>
      <c r="D14" s="21" t="s">
        <v>23</v>
      </c>
      <c r="E14" s="22">
        <f t="shared" si="0"/>
        <v>100</v>
      </c>
      <c r="F14" s="22">
        <f t="shared" si="0"/>
        <v>101.08514069402672</v>
      </c>
      <c r="G14" s="22">
        <f t="shared" si="0"/>
        <v>102.17028138805344</v>
      </c>
      <c r="H14" s="22">
        <f t="shared" si="0"/>
        <v>103.25542208208016</v>
      </c>
      <c r="I14" s="22">
        <f t="shared" si="0"/>
        <v>104.34056277610688</v>
      </c>
      <c r="J14" s="22">
        <f t="shared" si="0"/>
        <v>105.42570347013363</v>
      </c>
      <c r="K14" s="22">
        <f t="shared" si="0"/>
        <v>108.60413211971093</v>
      </c>
      <c r="L14" s="22">
        <f t="shared" si="0"/>
        <v>111.78256076928822</v>
      </c>
      <c r="M14" s="22">
        <f t="shared" si="0"/>
        <v>114.96098941886555</v>
      </c>
      <c r="N14" s="22">
        <f t="shared" si="0"/>
        <v>118.13941806844285</v>
      </c>
      <c r="O14" s="22">
        <f t="shared" si="0"/>
        <v>121.31784671802014</v>
      </c>
      <c r="P14" s="22">
        <f t="shared" si="0"/>
        <v>125.0935086432486</v>
      </c>
      <c r="Q14" s="22">
        <f t="shared" si="0"/>
        <v>128.86917056847705</v>
      </c>
      <c r="R14" s="22">
        <f t="shared" si="0"/>
        <v>132.64483249370551</v>
      </c>
      <c r="S14" s="22">
        <f t="shared" si="0"/>
        <v>136.42049441893397</v>
      </c>
      <c r="T14" s="22">
        <f t="shared" si="0"/>
        <v>140.19615634416243</v>
      </c>
      <c r="U14" s="22">
        <f t="shared" si="0"/>
        <v>141.92729944752747</v>
      </c>
      <c r="V14" s="22">
        <f t="shared" si="0"/>
        <v>143.65844255089249</v>
      </c>
      <c r="W14" s="22">
        <f t="shared" si="0"/>
        <v>145.3895856542575</v>
      </c>
    </row>
    <row r="15" spans="1:26" ht="12.75">
      <c r="C15" s="21" t="str">
        <f t="shared" si="1"/>
        <v>Fossil fuel use by trucks</v>
      </c>
      <c r="D15" s="21" t="s">
        <v>23</v>
      </c>
      <c r="E15" s="22">
        <f t="shared" si="0"/>
        <v>100</v>
      </c>
      <c r="F15" s="22">
        <f t="shared" si="0"/>
        <v>101.05068107325972</v>
      </c>
      <c r="G15" s="22">
        <f t="shared" si="0"/>
        <v>102.10136214651945</v>
      </c>
      <c r="H15" s="22">
        <f t="shared" si="0"/>
        <v>103.15204321977917</v>
      </c>
      <c r="I15" s="22">
        <f t="shared" si="0"/>
        <v>104.2027242930389</v>
      </c>
      <c r="J15" s="22">
        <f t="shared" si="0"/>
        <v>105.25340536629865</v>
      </c>
      <c r="K15" s="22">
        <f t="shared" si="0"/>
        <v>108.36896589936141</v>
      </c>
      <c r="L15" s="22">
        <f t="shared" si="0"/>
        <v>111.48452643242419</v>
      </c>
      <c r="M15" s="22">
        <f t="shared" si="0"/>
        <v>114.60008696548697</v>
      </c>
      <c r="N15" s="22">
        <f t="shared" si="0"/>
        <v>117.71564749854973</v>
      </c>
      <c r="O15" s="22">
        <f t="shared" si="0"/>
        <v>120.83120803161248</v>
      </c>
      <c r="P15" s="22">
        <f t="shared" si="0"/>
        <v>124.31941509768262</v>
      </c>
      <c r="Q15" s="22">
        <f t="shared" si="0"/>
        <v>127.80762216375277</v>
      </c>
      <c r="R15" s="22">
        <f t="shared" si="0"/>
        <v>131.29582922982291</v>
      </c>
      <c r="S15" s="22">
        <f t="shared" si="0"/>
        <v>134.78403629589306</v>
      </c>
      <c r="T15" s="22">
        <f t="shared" si="0"/>
        <v>138.27224336196321</v>
      </c>
      <c r="U15" s="22">
        <f t="shared" si="0"/>
        <v>139.09987243296681</v>
      </c>
      <c r="V15" s="22">
        <f t="shared" si="0"/>
        <v>139.92750150397043</v>
      </c>
      <c r="W15" s="22">
        <f t="shared" si="0"/>
        <v>140.755130574974</v>
      </c>
    </row>
    <row r="16" spans="1:26" ht="12.75">
      <c r="C16" s="21" t="str">
        <f t="shared" si="1"/>
        <v>CO2 emissions from trucks (fossil fuel use)</v>
      </c>
      <c r="D16" s="21" t="s">
        <v>23</v>
      </c>
      <c r="E16" s="22">
        <f t="shared" si="0"/>
        <v>100</v>
      </c>
      <c r="F16" s="22">
        <f t="shared" si="0"/>
        <v>100.8589221046378</v>
      </c>
      <c r="G16" s="22">
        <f t="shared" si="0"/>
        <v>104.18308873781173</v>
      </c>
      <c r="H16" s="22">
        <f t="shared" si="0"/>
        <v>105.25482864861279</v>
      </c>
      <c r="I16" s="22">
        <f t="shared" si="0"/>
        <v>105.97711304934266</v>
      </c>
      <c r="J16" s="22">
        <f t="shared" si="0"/>
        <v>107.72547399657785</v>
      </c>
      <c r="K16" s="22">
        <f t="shared" si="0"/>
        <v>111.61598050201773</v>
      </c>
      <c r="L16" s="22">
        <f t="shared" si="0"/>
        <v>113.7673647001595</v>
      </c>
      <c r="M16" s="22">
        <f t="shared" si="0"/>
        <v>118.19174972764262</v>
      </c>
      <c r="N16" s="22">
        <f t="shared" si="0"/>
        <v>121.21207229622215</v>
      </c>
      <c r="O16" s="22">
        <f t="shared" si="0"/>
        <v>122.00408076519471</v>
      </c>
      <c r="P16" s="22">
        <f t="shared" si="0"/>
        <v>126.34442494770839</v>
      </c>
      <c r="Q16" s="22">
        <f t="shared" si="0"/>
        <v>130.42867752528585</v>
      </c>
      <c r="R16" s="22">
        <f t="shared" si="0"/>
        <v>133.7050750249349</v>
      </c>
      <c r="S16" s="22">
        <f t="shared" si="0"/>
        <v>138.55965708666312</v>
      </c>
      <c r="T16" s="22">
        <f t="shared" si="0"/>
        <v>140.24107126340078</v>
      </c>
      <c r="U16" s="22">
        <f t="shared" si="0"/>
        <v>142.27431337618813</v>
      </c>
      <c r="V16" s="22">
        <f t="shared" si="0"/>
        <v>144.41351171916256</v>
      </c>
      <c r="W16" s="22">
        <f t="shared" si="0"/>
        <v>143.01521353869487</v>
      </c>
    </row>
    <row r="17" spans="1:26" s="23" customFormat="1" ht="12.75">
      <c r="C17" s="12"/>
      <c r="D17" s="1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6" s="9" customFormat="1" ht="38.25">
      <c r="A18" s="6" t="s">
        <v>1</v>
      </c>
      <c r="B18" s="7" t="s">
        <v>24</v>
      </c>
      <c r="C18" s="7" t="s">
        <v>25</v>
      </c>
      <c r="E18" s="8">
        <v>1990</v>
      </c>
      <c r="F18" s="8">
        <v>1991</v>
      </c>
      <c r="G18" s="8">
        <v>1992</v>
      </c>
      <c r="H18" s="8">
        <v>1993</v>
      </c>
      <c r="I18" s="8">
        <v>1994</v>
      </c>
      <c r="J18" s="8">
        <v>1995</v>
      </c>
      <c r="K18" s="8">
        <v>1996</v>
      </c>
      <c r="L18" s="8">
        <v>1997</v>
      </c>
      <c r="M18" s="8">
        <v>1998</v>
      </c>
      <c r="N18" s="8">
        <v>1999</v>
      </c>
      <c r="O18" s="8">
        <v>2000</v>
      </c>
      <c r="P18" s="8">
        <v>2001</v>
      </c>
      <c r="Q18" s="8">
        <v>2002</v>
      </c>
      <c r="R18" s="8">
        <v>2003</v>
      </c>
      <c r="S18" s="8">
        <v>2004</v>
      </c>
      <c r="T18" s="8">
        <v>2005</v>
      </c>
      <c r="U18" s="8">
        <v>2006</v>
      </c>
      <c r="V18" s="8">
        <v>2007</v>
      </c>
      <c r="W18" s="8">
        <v>2008</v>
      </c>
      <c r="Y18" s="7" t="s">
        <v>4</v>
      </c>
      <c r="Z18" s="7" t="s">
        <v>5</v>
      </c>
    </row>
    <row r="19" spans="1:26" s="15" customFormat="1">
      <c r="A19" s="10" t="s">
        <v>12</v>
      </c>
      <c r="B19" s="11" t="s">
        <v>7</v>
      </c>
      <c r="C19" s="11" t="str">
        <f>'Fig 4.6'!C5</f>
        <v>Freight transport activity (all inland modes)</v>
      </c>
      <c r="E19" s="13">
        <f>'Fig 4.6'!E5</f>
        <v>1848.3654037632259</v>
      </c>
      <c r="F19" s="13">
        <f>'Fig 4.6'!F5</f>
        <v>1867.1675166105808</v>
      </c>
      <c r="G19" s="13">
        <f>'Fig 4.6'!G5</f>
        <v>1885.9696294579358</v>
      </c>
      <c r="H19" s="13">
        <f>'Fig 4.6'!H5</f>
        <v>1904.7717423052907</v>
      </c>
      <c r="I19" s="13">
        <f>'Fig 4.6'!I5</f>
        <v>1923.5738551526456</v>
      </c>
      <c r="J19" s="13">
        <f>'Fig 4.6'!J5</f>
        <v>1911.7965760000002</v>
      </c>
      <c r="K19" s="13">
        <f>'Fig 4.6'!K5</f>
        <v>1933.8115919999998</v>
      </c>
      <c r="L19" s="13">
        <f>'Fig 4.6'!L5</f>
        <v>2007.2421270000002</v>
      </c>
      <c r="M19" s="13">
        <f>'Fig 4.6'!M5</f>
        <v>2063.1098795509997</v>
      </c>
      <c r="N19" s="13">
        <f>'Fig 4.6'!N5</f>
        <v>2106.5209140029397</v>
      </c>
      <c r="O19" s="13">
        <f>'Fig 4.6'!O5</f>
        <v>2182.921804242224</v>
      </c>
      <c r="P19" s="13">
        <f>'Fig 4.6'!P5</f>
        <v>2207.8103618522573</v>
      </c>
      <c r="Q19" s="13">
        <f>'Fig 4.6'!Q5</f>
        <v>2250.625070553031</v>
      </c>
      <c r="R19" s="13">
        <f>'Fig 4.6'!R5</f>
        <v>2271.1930539546242</v>
      </c>
      <c r="S19" s="13">
        <f>'Fig 4.6'!S5</f>
        <v>2426.7541818604332</v>
      </c>
      <c r="T19" s="13">
        <f>'Fig 4.6'!T5</f>
        <v>2482.8050586501331</v>
      </c>
      <c r="U19" s="13">
        <f>'Fig 4.6'!U5</f>
        <v>2561.8107391529447</v>
      </c>
      <c r="V19" s="13">
        <f>'Fig 4.6'!V5</f>
        <v>2639.8757663989991</v>
      </c>
      <c r="W19" s="13">
        <f>'Fig 4.6'!W5</f>
        <v>2590.2331318000001</v>
      </c>
      <c r="Y19" s="16">
        <f>O19/E19-1</f>
        <v>0.18100122399924246</v>
      </c>
      <c r="Z19" s="16">
        <f>W19/O19-1</f>
        <v>0.18658997622645934</v>
      </c>
    </row>
    <row r="20" spans="1:26" s="15" customFormat="1" ht="26.25">
      <c r="A20" s="10" t="s">
        <v>12</v>
      </c>
      <c r="B20" s="25" t="s">
        <v>26</v>
      </c>
      <c r="C20" s="17" t="s">
        <v>27</v>
      </c>
      <c r="E20" s="26">
        <f>'Fig 4.6'!E6/'Fig 4.6'!E5</f>
        <v>0.57370538199113486</v>
      </c>
      <c r="F20" s="26">
        <f>'Fig 4.6'!F6/'Fig 4.6'!F5</f>
        <v>0.5923762780684807</v>
      </c>
      <c r="G20" s="26">
        <f>'Fig 4.6'!G6/'Fig 4.6'!G5</f>
        <v>0.61067489636412287</v>
      </c>
      <c r="H20" s="26">
        <f>'Fig 4.6'!H6/'Fig 4.6'!H5</f>
        <v>0.62861226120508196</v>
      </c>
      <c r="I20" s="26">
        <f>'Fig 4.6'!I6/'Fig 4.6'!I5</f>
        <v>0.64619896588602632</v>
      </c>
      <c r="J20" s="26">
        <f>'Fig 4.6'!J6/'Fig 4.6'!J5</f>
        <v>0.67405707080835364</v>
      </c>
      <c r="K20" s="26">
        <f>'Fig 4.6'!K6/'Fig 4.6'!K5</f>
        <v>0.67358113137218167</v>
      </c>
      <c r="L20" s="26">
        <f>'Fig 4.6'!L6/'Fig 4.6'!L5</f>
        <v>0.67340057376147322</v>
      </c>
      <c r="M20" s="26">
        <f>'Fig 4.6'!M6/'Fig 4.6'!M5</f>
        <v>0.68547197316886332</v>
      </c>
      <c r="N20" s="26">
        <f>'Fig 4.6'!N6/'Fig 4.6'!N5</f>
        <v>0.69780508241274863</v>
      </c>
      <c r="O20" s="26">
        <f>'Fig 4.6'!O6/'Fig 4.6'!O5</f>
        <v>0.69572166856760187</v>
      </c>
      <c r="P20" s="26">
        <f>'Fig 4.6'!P6/'Fig 4.6'!P5</f>
        <v>0.70489160975508769</v>
      </c>
      <c r="Q20" s="26">
        <f>'Fig 4.6'!Q6/'Fig 4.6'!Q5</f>
        <v>0.71353421812074347</v>
      </c>
      <c r="R20" s="26">
        <f>'Fig 4.6'!R6/'Fig 4.6'!R5</f>
        <v>0.71567540115965611</v>
      </c>
      <c r="S20" s="26">
        <f>'Fig 4.6'!S6/'Fig 4.6'!S5</f>
        <v>0.71787287440232017</v>
      </c>
      <c r="T20" s="26">
        <f>'Fig 4.6'!T6/'Fig 4.6'!T5</f>
        <v>0.72257223487992117</v>
      </c>
      <c r="U20" s="26">
        <f>'Fig 4.6'!U6/'Fig 4.6'!U5</f>
        <v>0.72119769495965735</v>
      </c>
      <c r="V20" s="26">
        <f>'Fig 4.6'!V6/'Fig 4.6'!V5</f>
        <v>0.72520685418900233</v>
      </c>
      <c r="W20" s="26">
        <f>'Fig 4.6'!W6/'Fig 4.6'!W5</f>
        <v>0.72599681353516077</v>
      </c>
      <c r="Y20" s="16">
        <f>O20/E20-1</f>
        <v>0.2126810910383834</v>
      </c>
      <c r="Z20" s="16">
        <f>W20/O20-1</f>
        <v>4.351617368751981E-2</v>
      </c>
    </row>
    <row r="21" spans="1:26" ht="26.25">
      <c r="A21" s="10" t="s">
        <v>12</v>
      </c>
      <c r="B21" s="25" t="s">
        <v>28</v>
      </c>
      <c r="C21" s="17" t="s">
        <v>29</v>
      </c>
      <c r="E21" s="26">
        <f>'Fig 4.6'!E7/'Fig 4.6'!E6</f>
        <v>70.697657274278967</v>
      </c>
      <c r="F21" s="26">
        <f>'Fig 4.6'!F7/'Fig 4.6'!F6</f>
        <v>68.515393420533982</v>
      </c>
      <c r="G21" s="26">
        <f>'Fig 4.6'!G7/'Fig 4.6'!G6</f>
        <v>66.506119014759392</v>
      </c>
      <c r="H21" s="26">
        <f>'Fig 4.6'!H7/'Fig 4.6'!H6</f>
        <v>64.65004877697686</v>
      </c>
      <c r="I21" s="26">
        <f>'Fig 4.6'!I7/'Fig 4.6'!I6</f>
        <v>62.930303819194769</v>
      </c>
      <c r="J21" s="26">
        <f>'Fig 4.6'!J7/'Fig 4.6'!J6</f>
        <v>61.332396875722672</v>
      </c>
      <c r="K21" s="26">
        <f>'Fig 4.6'!K7/'Fig 4.6'!K6</f>
        <v>62.506337858581361</v>
      </c>
      <c r="L21" s="26">
        <f>'Fig 4.6'!L7/'Fig 4.6'!L6</f>
        <v>61.998700552289279</v>
      </c>
      <c r="M21" s="26">
        <f>'Fig 4.6'!M7/'Fig 4.6'!M6</f>
        <v>60.942492079460628</v>
      </c>
      <c r="N21" s="26">
        <f>'Fig 4.6'!N7/'Fig 4.6'!N6</f>
        <v>60.252726179054662</v>
      </c>
      <c r="O21" s="26">
        <f>'Fig 4.6'!O7/'Fig 4.6'!O6</f>
        <v>59.887028217436423</v>
      </c>
      <c r="P21" s="26">
        <f>'Fig 4.6'!P7/'Fig 4.6'!P6</f>
        <v>60.260460098374857</v>
      </c>
      <c r="Q21" s="26">
        <f>'Fig 4.6'!Q7/'Fig 4.6'!Q6</f>
        <v>60.160696280738321</v>
      </c>
      <c r="R21" s="26">
        <f>'Fig 4.6'!R7/'Fig 4.6'!R6</f>
        <v>61.178943395390085</v>
      </c>
      <c r="S21" s="26">
        <f>'Fig 4.6'!S7/'Fig 4.6'!S6</f>
        <v>58.706753853938565</v>
      </c>
      <c r="T21" s="26">
        <f>'Fig 4.6'!T7/'Fig 4.6'!T6</f>
        <v>58.586019765612711</v>
      </c>
      <c r="U21" s="26">
        <f>'Fig 4.6'!U7/'Fig 4.6'!U6</f>
        <v>57.589902763278701</v>
      </c>
      <c r="V21" s="26">
        <f>'Fig 4.6'!V7/'Fig 4.6'!V6</f>
        <v>56.255830732429942</v>
      </c>
      <c r="W21" s="26">
        <f>'Fig 4.6'!W7/'Fig 4.6'!W6</f>
        <v>57.961752497453283</v>
      </c>
      <c r="Y21" s="16">
        <f>O21/E21-1</f>
        <v>-0.1529135401884899</v>
      </c>
      <c r="Z21" s="16">
        <f>W21/O21-1</f>
        <v>-3.2148459813248653E-2</v>
      </c>
    </row>
    <row r="22" spans="1:26" ht="26.25">
      <c r="A22" s="10" t="s">
        <v>12</v>
      </c>
      <c r="B22" s="25" t="s">
        <v>30</v>
      </c>
      <c r="C22" s="17" t="s">
        <v>31</v>
      </c>
      <c r="E22" s="26">
        <f>'Fig 4.6'!E8/'Fig 4.6'!E7</f>
        <v>0.9999835514237746</v>
      </c>
      <c r="F22" s="26">
        <f>'Fig 4.6'!F8/'Fig 4.6'!F7</f>
        <v>0.99964266003539937</v>
      </c>
      <c r="G22" s="26">
        <f>'Fig 4.6'!G8/'Fig 4.6'!G7</f>
        <v>0.99930900979606951</v>
      </c>
      <c r="H22" s="26">
        <f>'Fig 4.6'!H8/'Fig 4.6'!H7</f>
        <v>0.99898237240788035</v>
      </c>
      <c r="I22" s="26">
        <f>'Fig 4.6'!I8/'Fig 4.6'!I7</f>
        <v>0.99866252907010999</v>
      </c>
      <c r="J22" s="26">
        <f>'Fig 4.6'!J8/'Fig 4.6'!J7</f>
        <v>0.99834926999044948</v>
      </c>
      <c r="K22" s="26">
        <f>'Fig 4.6'!K8/'Fig 4.6'!K7</f>
        <v>0.99781823462035135</v>
      </c>
      <c r="L22" s="26">
        <f>'Fig 4.6'!L8/'Fig 4.6'!L7</f>
        <v>0.99731739820119236</v>
      </c>
      <c r="M22" s="26">
        <f>'Fig 4.6'!M8/'Fig 4.6'!M7</f>
        <v>0.9968442559212618</v>
      </c>
      <c r="N22" s="26">
        <f>'Fig 4.6'!N8/'Fig 4.6'!N7</f>
        <v>0.99639657252715352</v>
      </c>
      <c r="O22" s="26">
        <f>'Fig 4.6'!O8/'Fig 4.6'!O7</f>
        <v>0.99597234701272686</v>
      </c>
      <c r="P22" s="26">
        <f>'Fig 4.6'!P8/'Fig 4.6'!P7</f>
        <v>0.99379553398606035</v>
      </c>
      <c r="Q22" s="26">
        <f>'Fig 4.6'!Q8/'Fig 4.6'!Q7</f>
        <v>0.9917462752848677</v>
      </c>
      <c r="R22" s="26">
        <f>'Fig 4.6'!R8/'Fig 4.6'!R7</f>
        <v>0.98981367861878911</v>
      </c>
      <c r="S22" s="26">
        <f>'Fig 4.6'!S8/'Fig 4.6'!S7</f>
        <v>0.98798805754578434</v>
      </c>
      <c r="T22" s="26">
        <f>'Fig 4.6'!T8/'Fig 4.6'!T7</f>
        <v>0.98626076909693938</v>
      </c>
      <c r="U22" s="26">
        <f>'Fig 4.6'!U8/'Fig 4.6'!U7</f>
        <v>0.980062221852805</v>
      </c>
      <c r="V22" s="26">
        <f>'Fig 4.6'!V8/'Fig 4.6'!V7</f>
        <v>0.97401306467753157</v>
      </c>
      <c r="W22" s="26">
        <f>'Fig 4.6'!W8/'Fig 4.6'!W7</f>
        <v>0.96810796124143095</v>
      </c>
      <c r="Y22" s="16">
        <f>O22/E22-1</f>
        <v>-4.011270390734567E-3</v>
      </c>
      <c r="Z22" s="16">
        <f>W22/O22-1</f>
        <v>-2.7977067691558943E-2</v>
      </c>
    </row>
    <row r="23" spans="1:26" ht="26.25">
      <c r="A23" s="10" t="s">
        <v>12</v>
      </c>
      <c r="B23" s="25" t="s">
        <v>32</v>
      </c>
      <c r="C23" s="11" t="s">
        <v>33</v>
      </c>
      <c r="E23" s="26">
        <f>'Fig 4.6'!E9/'Fig 4.6'!E8</f>
        <v>3.0047995904320195E-3</v>
      </c>
      <c r="F23" s="26">
        <f>'Fig 4.6'!F9/'Fig 4.6'!F8</f>
        <v>2.999097528216733E-3</v>
      </c>
      <c r="G23" s="26">
        <f>'Fig 4.6'!G9/'Fig 4.6'!G8</f>
        <v>3.0660639171501101E-3</v>
      </c>
      <c r="H23" s="26">
        <f>'Fig 4.6'!H9/'Fig 4.6'!H8</f>
        <v>3.0660533339169002E-3</v>
      </c>
      <c r="I23" s="26">
        <f>'Fig 4.6'!I9/'Fig 4.6'!I8</f>
        <v>3.0559660320426531E-3</v>
      </c>
      <c r="J23" s="26">
        <f>'Fig 4.6'!J9/'Fig 4.6'!J8</f>
        <v>3.0753728016448246E-3</v>
      </c>
      <c r="K23" s="26">
        <f>'Fig 4.6'!K9/'Fig 4.6'!K8</f>
        <v>3.0948311605150003E-3</v>
      </c>
      <c r="L23" s="26">
        <f>'Fig 4.6'!L9/'Fig 4.6'!L8</f>
        <v>3.0663280528242555E-3</v>
      </c>
      <c r="M23" s="26">
        <f>'Fig 4.6'!M9/'Fig 4.6'!M8</f>
        <v>3.0989725276650035E-3</v>
      </c>
      <c r="N23" s="26">
        <f>'Fig 4.6'!N9/'Fig 4.6'!N8</f>
        <v>3.0940490319742065E-3</v>
      </c>
      <c r="O23" s="26">
        <f>'Fig 4.6'!O9/'Fig 4.6'!O8</f>
        <v>3.0339662897219482E-3</v>
      </c>
      <c r="P23" s="26">
        <f>'Fig 4.6'!P9/'Fig 4.6'!P8</f>
        <v>3.0537440675532899E-3</v>
      </c>
      <c r="Q23" s="26">
        <f>'Fig 4.6'!Q9/'Fig 4.6'!Q8</f>
        <v>3.0664214713769884E-3</v>
      </c>
      <c r="R23" s="26">
        <f>'Fig 4.6'!R9/'Fig 4.6'!R8</f>
        <v>3.0599369152112454E-3</v>
      </c>
      <c r="S23" s="26">
        <f>'Fig 4.6'!S9/'Fig 4.6'!S8</f>
        <v>3.0889711593916156E-3</v>
      </c>
      <c r="T23" s="26">
        <f>'Fig 4.6'!T9/'Fig 4.6'!T8</f>
        <v>3.0475842674433291E-3</v>
      </c>
      <c r="U23" s="26">
        <f>'Fig 4.6'!U9/'Fig 4.6'!U8</f>
        <v>3.0733730454554154E-3</v>
      </c>
      <c r="V23" s="26">
        <f>'Fig 4.6'!V9/'Fig 4.6'!V8</f>
        <v>3.1011320591204619E-3</v>
      </c>
      <c r="W23" s="26">
        <f>'Fig 4.6'!W9/'Fig 4.6'!W8</f>
        <v>3.0530471842212456E-3</v>
      </c>
      <c r="Y23" s="16">
        <f>O23/E23-1</f>
        <v>9.7067036959144204E-3</v>
      </c>
      <c r="Z23" s="16">
        <f>W23/O23-1</f>
        <v>6.2890924543022031E-3</v>
      </c>
    </row>
    <row r="24" spans="1:26">
      <c r="B24" s="15"/>
    </row>
    <row r="25" spans="1:26" ht="12.75">
      <c r="B25" s="15"/>
      <c r="C25" s="19" t="s">
        <v>22</v>
      </c>
      <c r="D25" s="19" t="s">
        <v>3</v>
      </c>
      <c r="E25" s="20">
        <v>1990</v>
      </c>
      <c r="F25" s="20">
        <v>1991</v>
      </c>
      <c r="G25" s="20">
        <v>1992</v>
      </c>
      <c r="H25" s="20">
        <v>1993</v>
      </c>
      <c r="I25" s="20">
        <v>1994</v>
      </c>
      <c r="J25" s="20">
        <v>1995</v>
      </c>
      <c r="K25" s="20">
        <v>1996</v>
      </c>
      <c r="L25" s="20">
        <v>1997</v>
      </c>
      <c r="M25" s="20">
        <v>1998</v>
      </c>
      <c r="N25" s="20">
        <v>1999</v>
      </c>
      <c r="O25" s="20">
        <v>2000</v>
      </c>
      <c r="P25" s="20">
        <v>2001</v>
      </c>
      <c r="Q25" s="20">
        <v>2002</v>
      </c>
      <c r="R25" s="20">
        <v>2003</v>
      </c>
      <c r="S25" s="20">
        <v>2004</v>
      </c>
      <c r="T25" s="20">
        <v>2005</v>
      </c>
      <c r="U25" s="20">
        <v>2006</v>
      </c>
      <c r="V25" s="20">
        <v>2007</v>
      </c>
      <c r="W25" s="20">
        <v>2008</v>
      </c>
    </row>
    <row r="26" spans="1:26" ht="12.75">
      <c r="B26" s="15"/>
      <c r="C26" s="21" t="str">
        <f>C19</f>
        <v>Freight transport activity (all inland modes)</v>
      </c>
      <c r="D26" s="21" t="s">
        <v>23</v>
      </c>
      <c r="E26" s="27">
        <f t="shared" ref="E26:W30" si="2">100*E19/$E19</f>
        <v>99.999999999999986</v>
      </c>
      <c r="F26" s="27">
        <f t="shared" si="2"/>
        <v>101.01722921285338</v>
      </c>
      <c r="G26" s="27">
        <f t="shared" si="2"/>
        <v>102.03445842570677</v>
      </c>
      <c r="H26" s="27">
        <f t="shared" si="2"/>
        <v>103.05168763856014</v>
      </c>
      <c r="I26" s="27">
        <f t="shared" si="2"/>
        <v>104.06891685141353</v>
      </c>
      <c r="J26" s="27">
        <f t="shared" si="2"/>
        <v>103.43174418367872</v>
      </c>
      <c r="K26" s="27">
        <f t="shared" si="2"/>
        <v>104.62279742213349</v>
      </c>
      <c r="L26" s="27">
        <f t="shared" si="2"/>
        <v>108.59552569601797</v>
      </c>
      <c r="M26" s="27">
        <f t="shared" si="2"/>
        <v>111.61807483252821</v>
      </c>
      <c r="N26" s="27">
        <f t="shared" si="2"/>
        <v>113.96669239286319</v>
      </c>
      <c r="O26" s="27">
        <f t="shared" si="2"/>
        <v>118.10012239992426</v>
      </c>
      <c r="P26" s="27">
        <f t="shared" si="2"/>
        <v>119.44663957446998</v>
      </c>
      <c r="Q26" s="27">
        <f t="shared" si="2"/>
        <v>121.76299480453457</v>
      </c>
      <c r="R26" s="27">
        <f t="shared" si="2"/>
        <v>122.87576089286955</v>
      </c>
      <c r="S26" s="27">
        <f t="shared" si="2"/>
        <v>131.29190672578173</v>
      </c>
      <c r="T26" s="27">
        <f t="shared" si="2"/>
        <v>134.32436322359226</v>
      </c>
      <c r="U26" s="27">
        <f t="shared" si="2"/>
        <v>138.59871721993724</v>
      </c>
      <c r="V26" s="27">
        <f t="shared" si="2"/>
        <v>142.82218012868441</v>
      </c>
      <c r="W26" s="27">
        <f t="shared" si="2"/>
        <v>140.13642143086807</v>
      </c>
    </row>
    <row r="27" spans="1:26" ht="12.75">
      <c r="B27" s="15"/>
      <c r="C27" s="21" t="str">
        <f>C20</f>
        <v>Share of road in freight transport (inland)</v>
      </c>
      <c r="D27" s="21" t="s">
        <v>23</v>
      </c>
      <c r="E27" s="27">
        <f t="shared" si="2"/>
        <v>100</v>
      </c>
      <c r="F27" s="27">
        <f t="shared" si="2"/>
        <v>103.25443976358484</v>
      </c>
      <c r="G27" s="27">
        <f t="shared" si="2"/>
        <v>106.44398946453657</v>
      </c>
      <c r="H27" s="27">
        <f t="shared" si="2"/>
        <v>109.57057070362214</v>
      </c>
      <c r="I27" s="27">
        <f t="shared" si="2"/>
        <v>112.63602995030151</v>
      </c>
      <c r="J27" s="27">
        <f t="shared" si="2"/>
        <v>117.491850689797</v>
      </c>
      <c r="K27" s="27">
        <f t="shared" si="2"/>
        <v>117.40889183127624</v>
      </c>
      <c r="L27" s="27">
        <f t="shared" si="2"/>
        <v>117.37741964775205</v>
      </c>
      <c r="M27" s="27">
        <f t="shared" si="2"/>
        <v>119.48153088434081</v>
      </c>
      <c r="N27" s="27">
        <f t="shared" si="2"/>
        <v>121.63125958325617</v>
      </c>
      <c r="O27" s="27">
        <f t="shared" si="2"/>
        <v>121.26810910383834</v>
      </c>
      <c r="P27" s="27">
        <f t="shared" si="2"/>
        <v>122.86648023217951</v>
      </c>
      <c r="Q27" s="27">
        <f t="shared" si="2"/>
        <v>124.37293435252613</v>
      </c>
      <c r="R27" s="27">
        <f t="shared" si="2"/>
        <v>124.74615431979947</v>
      </c>
      <c r="S27" s="27">
        <f t="shared" si="2"/>
        <v>125.12918597884325</v>
      </c>
      <c r="T27" s="27">
        <f t="shared" si="2"/>
        <v>125.94831032822465</v>
      </c>
      <c r="U27" s="27">
        <f t="shared" si="2"/>
        <v>125.7087204684445</v>
      </c>
      <c r="V27" s="27">
        <f t="shared" si="2"/>
        <v>126.40753894831137</v>
      </c>
      <c r="W27" s="27">
        <f t="shared" si="2"/>
        <v>126.54523320235806</v>
      </c>
    </row>
    <row r="28" spans="1:26" ht="12.75">
      <c r="B28" s="15"/>
      <c r="C28" s="21" t="str">
        <f>C21</f>
        <v>Fuel intensity of road freight transport</v>
      </c>
      <c r="D28" s="21" t="s">
        <v>23</v>
      </c>
      <c r="E28" s="27">
        <f t="shared" si="2"/>
        <v>100</v>
      </c>
      <c r="F28" s="27">
        <f t="shared" si="2"/>
        <v>96.913244458329558</v>
      </c>
      <c r="G28" s="27">
        <f t="shared" si="2"/>
        <v>94.071177997796923</v>
      </c>
      <c r="H28" s="27">
        <f t="shared" si="2"/>
        <v>91.445814853751401</v>
      </c>
      <c r="I28" s="27">
        <f t="shared" si="2"/>
        <v>89.013280277520465</v>
      </c>
      <c r="J28" s="27">
        <f t="shared" si="2"/>
        <v>86.753082408059456</v>
      </c>
      <c r="K28" s="27">
        <f t="shared" si="2"/>
        <v>88.413591437806033</v>
      </c>
      <c r="L28" s="27">
        <f t="shared" si="2"/>
        <v>87.695551652806301</v>
      </c>
      <c r="M28" s="27">
        <f t="shared" si="2"/>
        <v>86.201572200657012</v>
      </c>
      <c r="N28" s="27">
        <f t="shared" si="2"/>
        <v>85.225916249668501</v>
      </c>
      <c r="O28" s="27">
        <f t="shared" si="2"/>
        <v>84.708645981151008</v>
      </c>
      <c r="P28" s="27">
        <f t="shared" si="2"/>
        <v>85.236855677675564</v>
      </c>
      <c r="Q28" s="27">
        <f t="shared" si="2"/>
        <v>85.095742348772035</v>
      </c>
      <c r="R28" s="27">
        <f t="shared" si="2"/>
        <v>86.536026445741996</v>
      </c>
      <c r="S28" s="27">
        <f t="shared" si="2"/>
        <v>83.039178548985802</v>
      </c>
      <c r="T28" s="27">
        <f t="shared" si="2"/>
        <v>82.868403316848401</v>
      </c>
      <c r="U28" s="27">
        <f t="shared" si="2"/>
        <v>81.459421688971446</v>
      </c>
      <c r="V28" s="27">
        <f t="shared" si="2"/>
        <v>79.572411450890868</v>
      </c>
      <c r="W28" s="27">
        <f t="shared" si="2"/>
        <v>81.985393479991274</v>
      </c>
    </row>
    <row r="29" spans="1:26" ht="25.5">
      <c r="B29" s="15"/>
      <c r="C29" s="21" t="str">
        <f>C22</f>
        <v>Share of fossil fuels in final energy demand by trucks</v>
      </c>
      <c r="D29" s="21" t="s">
        <v>23</v>
      </c>
      <c r="E29" s="27">
        <f t="shared" si="2"/>
        <v>100</v>
      </c>
      <c r="F29" s="27">
        <f t="shared" si="2"/>
        <v>99.965910300435453</v>
      </c>
      <c r="G29" s="27">
        <f t="shared" si="2"/>
        <v>99.932544727686292</v>
      </c>
      <c r="H29" s="27">
        <f t="shared" si="2"/>
        <v>99.899880451586554</v>
      </c>
      <c r="I29" s="27">
        <f t="shared" si="2"/>
        <v>99.867895591704112</v>
      </c>
      <c r="J29" s="27">
        <f t="shared" si="2"/>
        <v>99.836569168463001</v>
      </c>
      <c r="K29" s="27">
        <f t="shared" si="2"/>
        <v>99.783464757961241</v>
      </c>
      <c r="L29" s="27">
        <f t="shared" si="2"/>
        <v>99.733380292227181</v>
      </c>
      <c r="M29" s="27">
        <f t="shared" si="2"/>
        <v>99.686065285969647</v>
      </c>
      <c r="N29" s="27">
        <f t="shared" si="2"/>
        <v>99.641296210171262</v>
      </c>
      <c r="O29" s="27">
        <f t="shared" si="2"/>
        <v>99.598872960926542</v>
      </c>
      <c r="P29" s="27">
        <f t="shared" si="2"/>
        <v>99.381188077653505</v>
      </c>
      <c r="Q29" s="27">
        <f t="shared" si="2"/>
        <v>99.17625883673999</v>
      </c>
      <c r="R29" s="27">
        <f t="shared" si="2"/>
        <v>98.982995991233494</v>
      </c>
      <c r="S29" s="27">
        <f t="shared" si="2"/>
        <v>98.800430880996885</v>
      </c>
      <c r="T29" s="27">
        <f t="shared" si="2"/>
        <v>98.627699194922073</v>
      </c>
      <c r="U29" s="27">
        <f t="shared" si="2"/>
        <v>98.007834274613259</v>
      </c>
      <c r="V29" s="27">
        <f t="shared" si="2"/>
        <v>97.402908606919951</v>
      </c>
      <c r="W29" s="27">
        <f t="shared" si="2"/>
        <v>96.812388550095719</v>
      </c>
    </row>
    <row r="30" spans="1:26" ht="12.75">
      <c r="B30" s="15"/>
      <c r="C30" s="21" t="str">
        <f>C23</f>
        <v>Carbon intensity of fossil fuel use by trucks</v>
      </c>
      <c r="D30" s="21" t="s">
        <v>23</v>
      </c>
      <c r="E30" s="27">
        <f t="shared" si="2"/>
        <v>100</v>
      </c>
      <c r="F30" s="27">
        <f t="shared" si="2"/>
        <v>99.810234857810713</v>
      </c>
      <c r="G30" s="27">
        <f t="shared" si="2"/>
        <v>102.038882290625</v>
      </c>
      <c r="H30" s="27">
        <f t="shared" si="2"/>
        <v>102.0385300796741</v>
      </c>
      <c r="I30" s="27">
        <f t="shared" si="2"/>
        <v>101.7028237681328</v>
      </c>
      <c r="J30" s="27">
        <f t="shared" si="2"/>
        <v>102.34868280192551</v>
      </c>
      <c r="K30" s="27">
        <f t="shared" si="2"/>
        <v>102.99625873118667</v>
      </c>
      <c r="L30" s="27">
        <f t="shared" si="2"/>
        <v>102.0476727495623</v>
      </c>
      <c r="M30" s="27">
        <f t="shared" si="2"/>
        <v>103.13408380155708</v>
      </c>
      <c r="N30" s="27">
        <f t="shared" si="2"/>
        <v>102.97022942316612</v>
      </c>
      <c r="O30" s="27">
        <f t="shared" si="2"/>
        <v>100.97067036959145</v>
      </c>
      <c r="P30" s="27">
        <f t="shared" si="2"/>
        <v>101.62887659054272</v>
      </c>
      <c r="Q30" s="27">
        <f t="shared" si="2"/>
        <v>102.05078172738</v>
      </c>
      <c r="R30" s="27">
        <f t="shared" si="2"/>
        <v>101.8349751163038</v>
      </c>
      <c r="S30" s="27">
        <f t="shared" si="2"/>
        <v>102.80123736796351</v>
      </c>
      <c r="T30" s="27">
        <f t="shared" si="2"/>
        <v>101.42387789014435</v>
      </c>
      <c r="U30" s="27">
        <f t="shared" si="2"/>
        <v>102.28213073649735</v>
      </c>
      <c r="V30" s="27">
        <f t="shared" si="2"/>
        <v>103.20595320217653</v>
      </c>
      <c r="W30" s="27">
        <f t="shared" si="2"/>
        <v>101.60568425071868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2011-12-01T12:50:58Z</dcterms:created>
  <dcterms:modified xsi:type="dcterms:W3CDTF">2011-12-01T12:51:15Z</dcterms:modified>
</cp:coreProperties>
</file>