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793" activeTab="0"/>
  </bookViews>
  <sheets>
    <sheet name="overview" sheetId="1" r:id="rId1"/>
    <sheet name="CC11a-GrowSeasIncr" sheetId="2" r:id="rId2"/>
    <sheet name="CC11b-GrowSeasDecr" sheetId="3" r:id="rId3"/>
    <sheet name="CC12-River Discharge" sheetId="4" r:id="rId4"/>
    <sheet name="CC13a-Species Decrease" sheetId="5" r:id="rId5"/>
    <sheet name="CC13b-Species Increase" sheetId="6" r:id="rId6"/>
  </sheets>
  <definedNames>
    <definedName name="_xlnm._FilterDatabase" localSheetId="1" hidden="1">'CC11a-GrowSeasIncr'!$A$1:$A$50</definedName>
    <definedName name="_xlnm._FilterDatabase" localSheetId="2" hidden="1">'CC11b-GrowSeasDecr'!$A$1:$A$50</definedName>
    <definedName name="_xlnm._FilterDatabase" localSheetId="4" hidden="1">'CC13a-Species Decrease'!$A$1:$A$50</definedName>
    <definedName name="_xlnm._FilterDatabase" localSheetId="5" hidden="1">'CC13b-Species Increase'!$A$1:$A$50</definedName>
  </definedNames>
  <calcPr fullCalcOnLoad="1"/>
</workbook>
</file>

<file path=xl/sharedStrings.xml><?xml version="1.0" encoding="utf-8"?>
<sst xmlns="http://schemas.openxmlformats.org/spreadsheetml/2006/main" count="466" uniqueCount="106">
  <si>
    <t>Indicator No.</t>
  </si>
  <si>
    <t>Indicators for climate change</t>
  </si>
  <si>
    <t xml:space="preserve">Units </t>
  </si>
  <si>
    <t>DPSIR</t>
  </si>
  <si>
    <t>Spatial specificity</t>
  </si>
  <si>
    <t>Institute</t>
  </si>
  <si>
    <t>Template used</t>
  </si>
  <si>
    <t>on country level</t>
  </si>
  <si>
    <t>RIVM</t>
  </si>
  <si>
    <t>TEMPLATE 6</t>
  </si>
  <si>
    <t>CC11a</t>
  </si>
  <si>
    <t>Growing season length increase (compared to 1990)</t>
  </si>
  <si>
    <t>days</t>
  </si>
  <si>
    <t>I</t>
  </si>
  <si>
    <t>TEMPLATE 7</t>
  </si>
  <si>
    <t>CC11b</t>
  </si>
  <si>
    <t>Growing season length decrease (compared to 1990)</t>
  </si>
  <si>
    <t>CC12</t>
  </si>
  <si>
    <t>Global and regional river discharge &amp; high/low river flows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</si>
  <si>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</t>
    </r>
  </si>
  <si>
    <t>TEMPLATE 8</t>
  </si>
  <si>
    <t>next to the name of each country also mention the country's main river basins. Not available for the test run. Delayed until January.</t>
  </si>
  <si>
    <t>CC13a</t>
  </si>
  <si>
    <t>Ecosystem composition (species lost compared to 1990)</t>
  </si>
  <si>
    <t>number of species</t>
  </si>
  <si>
    <t>CC13b</t>
  </si>
  <si>
    <t>Ecosystem composition (species gaincompared to 1990)</t>
  </si>
  <si>
    <t>Comment 1</t>
  </si>
  <si>
    <t>Comments 2</t>
  </si>
  <si>
    <t>not delivered</t>
  </si>
  <si>
    <t>Indicator Name:</t>
  </si>
  <si>
    <t>relative increase in 'length of growing period' (compared to 1990, averaged over country</t>
  </si>
  <si>
    <t>Indicator Number :</t>
  </si>
  <si>
    <t>Units:</t>
  </si>
  <si>
    <t>% of country area and days (averaged over the country)</t>
  </si>
  <si>
    <t>DPSIR:</t>
  </si>
  <si>
    <t>Scenario:</t>
  </si>
  <si>
    <t>Reference (link) to the file with the actual data in the scenario information platform:</t>
  </si>
  <si>
    <t>LGP_SEPallyears.xls</t>
  </si>
  <si>
    <t>Reference (link) to the file with the meta information data in the scenario information platform:</t>
  </si>
  <si>
    <t>%of country affected</t>
  </si>
  <si>
    <t>LGP increase (days)</t>
  </si>
  <si>
    <t>1995 -2000</t>
  </si>
  <si>
    <t>2000 - 2010</t>
  </si>
  <si>
    <t>2010 - 2020</t>
  </si>
  <si>
    <t>2020 - 2030</t>
  </si>
  <si>
    <t>2020-2050</t>
  </si>
  <si>
    <t>2050-2075</t>
  </si>
  <si>
    <t>2075-2100</t>
  </si>
  <si>
    <t>Country-scenario</t>
  </si>
  <si>
    <t>Country area</t>
  </si>
  <si>
    <t>1990LGP</t>
  </si>
  <si>
    <t xml:space="preserve"> </t>
  </si>
  <si>
    <t xml:space="preserve">Annual % LGP Change </t>
  </si>
  <si>
    <t xml:space="preserve"> Austria </t>
  </si>
  <si>
    <t xml:space="preserve"> Belgium </t>
  </si>
  <si>
    <t xml:space="preserve"> Denmark </t>
  </si>
  <si>
    <t xml:space="preserve"> Finland </t>
  </si>
  <si>
    <t xml:space="preserve"> France </t>
  </si>
  <si>
    <t xml:space="preserve"> Germany </t>
  </si>
  <si>
    <t xml:space="preserve"> Greece </t>
  </si>
  <si>
    <t xml:space="preserve"> Ireland </t>
  </si>
  <si>
    <t xml:space="preserve"> Italy </t>
  </si>
  <si>
    <t xml:space="preserve"> Luxembourg </t>
  </si>
  <si>
    <t xml:space="preserve"> Netherlands </t>
  </si>
  <si>
    <t xml:space="preserve"> Portugal </t>
  </si>
  <si>
    <t xml:space="preserve"> Spain </t>
  </si>
  <si>
    <t xml:space="preserve"> Sweden </t>
  </si>
  <si>
    <t xml:space="preserve"> United Kingdom </t>
  </si>
  <si>
    <t xml:space="preserve"> Cyprus </t>
  </si>
  <si>
    <t xml:space="preserve"> Czech Republic </t>
  </si>
  <si>
    <t xml:space="preserve"> Estonia </t>
  </si>
  <si>
    <t xml:space="preserve"> Hungary </t>
  </si>
  <si>
    <t xml:space="preserve"> Latvia </t>
  </si>
  <si>
    <t xml:space="preserve"> Lithuania </t>
  </si>
  <si>
    <t xml:space="preserve"> Malta </t>
  </si>
  <si>
    <t xml:space="preserve"> Poland </t>
  </si>
  <si>
    <t xml:space="preserve"> Slovakia </t>
  </si>
  <si>
    <t xml:space="preserve"> Slovenia </t>
  </si>
  <si>
    <t xml:space="preserve"> Iceland </t>
  </si>
  <si>
    <t xml:space="preserve"> Liechtenstein </t>
  </si>
  <si>
    <t>NA</t>
  </si>
  <si>
    <t xml:space="preserve"> Norway </t>
  </si>
  <si>
    <t xml:space="preserve"> Switzerland (*)</t>
  </si>
  <si>
    <t xml:space="preserve"> Bulgaria </t>
  </si>
  <si>
    <t xml:space="preserve"> Romania </t>
  </si>
  <si>
    <t xml:space="preserve"> Turkey </t>
  </si>
  <si>
    <t>EEA 32(*)</t>
  </si>
  <si>
    <t>EU 15</t>
  </si>
  <si>
    <t>EU 10</t>
  </si>
  <si>
    <t>EFTA 4</t>
  </si>
  <si>
    <t xml:space="preserve">(*):Switzerland is included as it is expected to become a member country before the publication date of the report </t>
  </si>
  <si>
    <t>relative decrease in 'length of growing period' (compared to 1990, averaged over country</t>
  </si>
  <si>
    <t>Water Information yet not available. Wait for data from contracter</t>
  </si>
  <si>
    <t xml:space="preserve">Number of disappearing species </t>
  </si>
  <si>
    <t>EuromoveCPI_450allyears.xls</t>
  </si>
  <si>
    <t>number of disappearing species</t>
  </si>
  <si>
    <t>2000 - 2020</t>
  </si>
  <si>
    <t>2050-2100</t>
  </si>
  <si>
    <t>1995species</t>
  </si>
  <si>
    <t xml:space="preserve">Annual % Species Change </t>
  </si>
  <si>
    <t xml:space="preserve">Number of appearing species </t>
  </si>
  <si>
    <t>number of appearing species</t>
  </si>
  <si>
    <t>LGP decrease (days)</t>
  </si>
  <si>
    <t>Climate change State and Impact indicators at country and european level for the long term (1990-2100) for the LGEP scenario</t>
  </si>
  <si>
    <t>LGEP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</si>
</sst>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General_)"/>
    <numFmt numFmtId="179" formatCode="0.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sz val="10"/>
      <name val="Courier"/>
      <family val="0"/>
    </font>
    <font>
      <sz val="8"/>
      <name val="Times New Roman"/>
      <family val="0"/>
    </font>
    <font>
      <sz val="14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178" fontId="5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justify" vertical="top"/>
    </xf>
    <xf numFmtId="0" fontId="0" fillId="0" borderId="2" xfId="0" applyFont="1" applyFill="1" applyBorder="1" applyAlignment="1">
      <alignment horizontal="justify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0" xfId="23">
      <alignment/>
      <protection/>
    </xf>
    <xf numFmtId="0" fontId="2" fillId="0" borderId="0" xfId="23" applyFont="1">
      <alignment/>
      <protection/>
    </xf>
    <xf numFmtId="0" fontId="0" fillId="0" borderId="0" xfId="23" applyBorder="1">
      <alignment/>
      <protection/>
    </xf>
    <xf numFmtId="0" fontId="2" fillId="0" borderId="0" xfId="23" applyFont="1" applyFill="1">
      <alignment/>
      <protection/>
    </xf>
    <xf numFmtId="0" fontId="1" fillId="0" borderId="0" xfId="23" applyFont="1" applyFill="1" applyBorder="1" applyAlignment="1">
      <alignment horizontal="left"/>
      <protection/>
    </xf>
    <xf numFmtId="0" fontId="0" fillId="0" borderId="0" xfId="23" applyFont="1" applyFill="1">
      <alignment/>
      <protection/>
    </xf>
    <xf numFmtId="0" fontId="1" fillId="0" borderId="0" xfId="23" applyFont="1" applyFill="1" applyBorder="1">
      <alignment/>
      <protection/>
    </xf>
    <xf numFmtId="0" fontId="0" fillId="0" borderId="0" xfId="23" applyFill="1" applyBorder="1">
      <alignment/>
      <protection/>
    </xf>
    <xf numFmtId="0" fontId="2" fillId="0" borderId="0" xfId="23" applyFont="1" applyFill="1" applyBorder="1">
      <alignment/>
      <protection/>
    </xf>
    <xf numFmtId="0" fontId="0" fillId="0" borderId="0" xfId="23" applyFill="1">
      <alignment/>
      <protection/>
    </xf>
    <xf numFmtId="0" fontId="0" fillId="0" borderId="0" xfId="23" applyProtection="1">
      <alignment/>
      <protection locked="0"/>
    </xf>
    <xf numFmtId="178" fontId="2" fillId="0" borderId="3" xfId="20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0" fillId="0" borderId="0" xfId="21" applyBorder="1">
      <alignment/>
      <protection/>
    </xf>
    <xf numFmtId="0" fontId="2" fillId="0" borderId="0" xfId="21" applyFont="1" applyFill="1">
      <alignment/>
      <protection/>
    </xf>
    <xf numFmtId="0" fontId="1" fillId="0" borderId="0" xfId="21" applyFont="1" applyFill="1" applyBorder="1" applyAlignment="1">
      <alignment horizontal="left"/>
      <protection/>
    </xf>
    <xf numFmtId="0" fontId="0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2" fillId="0" borderId="0" xfId="21" applyFont="1" applyFill="1" applyBorder="1">
      <alignment/>
      <protection/>
    </xf>
    <xf numFmtId="0" fontId="0" fillId="0" borderId="0" xfId="21" applyFill="1">
      <alignment/>
      <protection/>
    </xf>
    <xf numFmtId="0" fontId="0" fillId="0" borderId="0" xfId="21" applyProtection="1">
      <alignment/>
      <protection locked="0"/>
    </xf>
    <xf numFmtId="0" fontId="7" fillId="0" borderId="0" xfId="19" applyFont="1">
      <alignment/>
      <protection/>
    </xf>
    <xf numFmtId="0" fontId="4" fillId="0" borderId="0" xfId="19">
      <alignment/>
      <protection/>
    </xf>
    <xf numFmtId="0" fontId="0" fillId="0" borderId="0" xfId="25">
      <alignment/>
      <protection/>
    </xf>
    <xf numFmtId="0" fontId="2" fillId="0" borderId="0" xfId="25" applyFont="1">
      <alignment/>
      <protection/>
    </xf>
    <xf numFmtId="0" fontId="0" fillId="0" borderId="0" xfId="25" applyBorder="1">
      <alignment/>
      <protection/>
    </xf>
    <xf numFmtId="0" fontId="2" fillId="0" borderId="0" xfId="25" applyFont="1" applyFill="1">
      <alignment/>
      <protection/>
    </xf>
    <xf numFmtId="0" fontId="1" fillId="0" borderId="0" xfId="25" applyFont="1" applyFill="1" applyBorder="1" applyAlignment="1">
      <alignment horizontal="left"/>
      <protection/>
    </xf>
    <xf numFmtId="0" fontId="0" fillId="0" borderId="0" xfId="25" applyFont="1" applyFill="1">
      <alignment/>
      <protection/>
    </xf>
    <xf numFmtId="0" fontId="1" fillId="0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0" fontId="0" fillId="0" borderId="0" xfId="25" applyFill="1" applyBorder="1">
      <alignment/>
      <protection/>
    </xf>
    <xf numFmtId="0" fontId="2" fillId="0" borderId="0" xfId="25" applyFont="1" applyFill="1" applyBorder="1">
      <alignment/>
      <protection/>
    </xf>
    <xf numFmtId="0" fontId="0" fillId="0" borderId="0" xfId="25" applyFill="1">
      <alignment/>
      <protection/>
    </xf>
    <xf numFmtId="0" fontId="0" fillId="0" borderId="0" xfId="25" applyFill="1" applyAlignment="1">
      <alignment textRotation="60"/>
      <protection/>
    </xf>
    <xf numFmtId="1" fontId="0" fillId="0" borderId="0" xfId="25" applyNumberFormat="1" applyFont="1" applyFill="1" applyAlignment="1">
      <alignment horizontal="right"/>
      <protection/>
    </xf>
    <xf numFmtId="179" fontId="0" fillId="0" borderId="0" xfId="25" applyNumberFormat="1" applyFont="1" applyFill="1" applyAlignment="1">
      <alignment horizontal="right"/>
      <protection/>
    </xf>
    <xf numFmtId="0" fontId="0" fillId="0" borderId="0" xfId="26">
      <alignment/>
      <protection/>
    </xf>
    <xf numFmtId="0" fontId="2" fillId="0" borderId="0" xfId="26" applyFont="1">
      <alignment/>
      <protection/>
    </xf>
    <xf numFmtId="0" fontId="0" fillId="0" borderId="0" xfId="26" applyBorder="1">
      <alignment/>
      <protection/>
    </xf>
    <xf numFmtId="0" fontId="2" fillId="0" borderId="0" xfId="26" applyFont="1" applyFill="1">
      <alignment/>
      <protection/>
    </xf>
    <xf numFmtId="0" fontId="1" fillId="0" borderId="0" xfId="26" applyFont="1" applyFill="1" applyBorder="1" applyAlignment="1">
      <alignment horizontal="left"/>
      <protection/>
    </xf>
    <xf numFmtId="0" fontId="0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0" fillId="0" borderId="0" xfId="26" applyFill="1" applyBorder="1">
      <alignment/>
      <protection/>
    </xf>
    <xf numFmtId="0" fontId="2" fillId="0" borderId="0" xfId="26" applyFont="1" applyFill="1" applyBorder="1">
      <alignment/>
      <protection/>
    </xf>
    <xf numFmtId="0" fontId="0" fillId="0" borderId="0" xfId="26" applyFill="1">
      <alignment/>
      <protection/>
    </xf>
    <xf numFmtId="0" fontId="0" fillId="0" borderId="4" xfId="22" applyFill="1" applyBorder="1">
      <alignment/>
      <protection/>
    </xf>
    <xf numFmtId="0" fontId="0" fillId="0" borderId="5" xfId="22" applyFill="1" applyBorder="1">
      <alignment/>
      <protection/>
    </xf>
    <xf numFmtId="0" fontId="2" fillId="0" borderId="5" xfId="24" applyFont="1" applyFill="1" applyBorder="1">
      <alignment/>
      <protection/>
    </xf>
    <xf numFmtId="0" fontId="2" fillId="0" borderId="6" xfId="22" applyFont="1" applyFill="1" applyBorder="1" applyAlignment="1">
      <alignment horizontal="center" textRotation="60"/>
      <protection/>
    </xf>
    <xf numFmtId="0" fontId="2" fillId="0" borderId="7" xfId="22" applyFont="1" applyFill="1" applyBorder="1" applyAlignment="1">
      <alignment horizontal="center" textRotation="60"/>
      <protection/>
    </xf>
    <xf numFmtId="0" fontId="0" fillId="0" borderId="0" xfId="22" applyFill="1" applyAlignment="1">
      <alignment textRotation="60"/>
      <protection/>
    </xf>
    <xf numFmtId="0" fontId="2" fillId="0" borderId="8" xfId="22" applyFont="1" applyFill="1" applyBorder="1" applyAlignment="1">
      <alignment horizontal="center" textRotation="60"/>
      <protection/>
    </xf>
    <xf numFmtId="0" fontId="2" fillId="0" borderId="7" xfId="22" applyFont="1" applyFill="1" applyBorder="1" applyAlignment="1">
      <alignment textRotation="60"/>
      <protection/>
    </xf>
    <xf numFmtId="0" fontId="2" fillId="0" borderId="9" xfId="22" applyFont="1" applyFill="1" applyBorder="1" applyAlignment="1">
      <alignment textRotation="60"/>
      <protection/>
    </xf>
    <xf numFmtId="0" fontId="2" fillId="0" borderId="4" xfId="22" applyFont="1" applyFill="1" applyBorder="1">
      <alignment/>
      <protection/>
    </xf>
    <xf numFmtId="0" fontId="0" fillId="0" borderId="5" xfId="24" applyFont="1" applyFill="1" applyBorder="1">
      <alignment/>
      <protection/>
    </xf>
    <xf numFmtId="0" fontId="0" fillId="0" borderId="10" xfId="22" applyFill="1" applyBorder="1" applyAlignment="1">
      <alignment horizontal="center"/>
      <protection/>
    </xf>
    <xf numFmtId="0" fontId="0" fillId="0" borderId="6" xfId="22" applyBorder="1" applyAlignment="1">
      <alignment horizontal="center"/>
      <protection/>
    </xf>
    <xf numFmtId="0" fontId="0" fillId="0" borderId="0" xfId="22" applyFill="1">
      <alignment/>
      <protection/>
    </xf>
    <xf numFmtId="0" fontId="0" fillId="0" borderId="11" xfId="22" applyFont="1" applyBorder="1" applyAlignment="1">
      <alignment horizontal="left"/>
      <protection/>
    </xf>
    <xf numFmtId="0" fontId="2" fillId="0" borderId="12" xfId="22" applyFont="1" applyFill="1" applyBorder="1">
      <alignment/>
      <protection/>
    </xf>
    <xf numFmtId="1" fontId="0" fillId="0" borderId="13" xfId="22" applyNumberFormat="1" applyFont="1" applyFill="1" applyBorder="1" applyAlignment="1">
      <alignment horizontal="right"/>
      <protection/>
    </xf>
    <xf numFmtId="179" fontId="0" fillId="0" borderId="13" xfId="22" applyNumberFormat="1" applyFont="1" applyFill="1" applyBorder="1" applyAlignment="1">
      <alignment horizontal="right"/>
      <protection/>
    </xf>
    <xf numFmtId="179" fontId="0" fillId="0" borderId="14" xfId="22" applyNumberFormat="1" applyFont="1" applyFill="1" applyBorder="1" applyAlignment="1">
      <alignment horizontal="right"/>
      <protection/>
    </xf>
    <xf numFmtId="179" fontId="0" fillId="0" borderId="15" xfId="22" applyNumberFormat="1" applyFont="1" applyFill="1" applyBorder="1" applyAlignment="1">
      <alignment horizontal="right"/>
      <protection/>
    </xf>
    <xf numFmtId="179" fontId="0" fillId="0" borderId="16" xfId="22" applyNumberFormat="1" applyFont="1" applyFill="1" applyBorder="1" applyAlignment="1">
      <alignment horizontal="right"/>
      <protection/>
    </xf>
    <xf numFmtId="179" fontId="0" fillId="0" borderId="17" xfId="20" applyNumberFormat="1" applyFont="1" applyFill="1" applyBorder="1" applyAlignment="1">
      <alignment horizontal="center"/>
      <protection/>
    </xf>
    <xf numFmtId="179" fontId="0" fillId="0" borderId="0" xfId="20" applyNumberFormat="1" applyFont="1" applyFill="1" applyBorder="1" applyAlignment="1">
      <alignment horizontal="center"/>
      <protection/>
    </xf>
    <xf numFmtId="179" fontId="0" fillId="0" borderId="15" xfId="20" applyNumberFormat="1" applyFont="1" applyFill="1" applyBorder="1" applyAlignment="1">
      <alignment horizontal="center"/>
      <protection/>
    </xf>
    <xf numFmtId="0" fontId="0" fillId="0" borderId="0" xfId="22">
      <alignment/>
      <protection/>
    </xf>
    <xf numFmtId="179" fontId="0" fillId="0" borderId="12" xfId="22" applyNumberFormat="1" applyFont="1" applyFill="1" applyBorder="1" applyAlignment="1">
      <alignment horizontal="right"/>
      <protection/>
    </xf>
    <xf numFmtId="0" fontId="0" fillId="0" borderId="0" xfId="22" applyFill="1" applyBorder="1">
      <alignment/>
      <protection/>
    </xf>
    <xf numFmtId="1" fontId="0" fillId="0" borderId="13" xfId="22" applyNumberFormat="1" applyBorder="1" applyAlignment="1">
      <alignment horizontal="right"/>
      <protection/>
    </xf>
    <xf numFmtId="179" fontId="0" fillId="0" borderId="13" xfId="22" applyNumberFormat="1" applyBorder="1" applyAlignment="1">
      <alignment horizontal="right"/>
      <protection/>
    </xf>
    <xf numFmtId="179" fontId="0" fillId="0" borderId="15" xfId="22" applyNumberFormat="1" applyBorder="1" applyAlignment="1">
      <alignment horizontal="right"/>
      <protection/>
    </xf>
    <xf numFmtId="179" fontId="0" fillId="0" borderId="12" xfId="22" applyNumberFormat="1" applyBorder="1" applyAlignment="1">
      <alignment horizontal="right"/>
      <protection/>
    </xf>
    <xf numFmtId="179" fontId="0" fillId="0" borderId="17" xfId="22" applyNumberFormat="1" applyFont="1" applyBorder="1">
      <alignment/>
      <protection/>
    </xf>
    <xf numFmtId="179" fontId="0" fillId="0" borderId="0" xfId="22" applyNumberFormat="1" applyFont="1" applyFill="1" applyBorder="1">
      <alignment/>
      <protection/>
    </xf>
    <xf numFmtId="179" fontId="0" fillId="0" borderId="15" xfId="22" applyNumberFormat="1" applyFont="1" applyBorder="1">
      <alignment/>
      <protection/>
    </xf>
    <xf numFmtId="0" fontId="2" fillId="0" borderId="18" xfId="22" applyFont="1" applyFill="1" applyBorder="1">
      <alignment/>
      <protection/>
    </xf>
    <xf numFmtId="0" fontId="2" fillId="0" borderId="19" xfId="22" applyFont="1" applyFill="1" applyBorder="1">
      <alignment/>
      <protection/>
    </xf>
    <xf numFmtId="1" fontId="0" fillId="0" borderId="20" xfId="22" applyNumberFormat="1" applyFont="1" applyFill="1" applyBorder="1" applyAlignment="1">
      <alignment horizontal="right"/>
      <protection/>
    </xf>
    <xf numFmtId="179" fontId="0" fillId="0" borderId="20" xfId="22" applyNumberFormat="1" applyFont="1" applyFill="1" applyBorder="1" applyAlignment="1">
      <alignment horizontal="right"/>
      <protection/>
    </xf>
    <xf numFmtId="179" fontId="0" fillId="0" borderId="21" xfId="22" applyNumberFormat="1" applyFont="1" applyFill="1" applyBorder="1" applyAlignment="1">
      <alignment horizontal="right"/>
      <protection/>
    </xf>
    <xf numFmtId="179" fontId="0" fillId="0" borderId="22" xfId="22" applyNumberFormat="1" applyFont="1" applyFill="1" applyBorder="1" applyAlignment="1">
      <alignment horizontal="right"/>
      <protection/>
    </xf>
    <xf numFmtId="179" fontId="0" fillId="0" borderId="3" xfId="20" applyNumberFormat="1" applyFont="1" applyFill="1" applyBorder="1" applyAlignment="1">
      <alignment horizontal="center"/>
      <protection/>
    </xf>
    <xf numFmtId="179" fontId="0" fillId="0" borderId="23" xfId="20" applyNumberFormat="1" applyFont="1" applyFill="1" applyBorder="1" applyAlignment="1">
      <alignment horizontal="center"/>
      <protection/>
    </xf>
    <xf numFmtId="179" fontId="0" fillId="0" borderId="21" xfId="20" applyNumberFormat="1" applyFont="1" applyFill="1" applyBorder="1" applyAlignment="1">
      <alignment horizontal="center"/>
      <protection/>
    </xf>
    <xf numFmtId="0" fontId="0" fillId="0" borderId="10" xfId="22" applyFont="1" applyFill="1" applyBorder="1" applyAlignment="1">
      <alignment horizontal="left"/>
      <protection/>
    </xf>
    <xf numFmtId="0" fontId="0" fillId="0" borderId="6" xfId="22" applyFill="1" applyBorder="1" applyAlignment="1">
      <alignment horizontal="center"/>
      <protection/>
    </xf>
    <xf numFmtId="179" fontId="0" fillId="0" borderId="9" xfId="22" applyNumberFormat="1" applyFont="1" applyFill="1" applyBorder="1" applyAlignment="1">
      <alignment horizontal="right"/>
      <protection/>
    </xf>
    <xf numFmtId="0" fontId="0" fillId="0" borderId="10" xfId="22" applyFont="1" applyFill="1" applyBorder="1" applyAlignment="1">
      <alignment horizontal="center"/>
      <protection/>
    </xf>
    <xf numFmtId="0" fontId="0" fillId="0" borderId="10" xfId="22" applyFill="1" applyBorder="1" applyAlignment="1">
      <alignment horizontal="center"/>
      <protection/>
    </xf>
    <xf numFmtId="0" fontId="0" fillId="0" borderId="6" xfId="22" applyBorder="1" applyAlignment="1">
      <alignment horizontal="center"/>
      <protection/>
    </xf>
    <xf numFmtId="178" fontId="0" fillId="0" borderId="11" xfId="20" applyFont="1" applyFill="1" applyBorder="1" applyAlignment="1">
      <alignment horizontal="center"/>
      <protection/>
    </xf>
    <xf numFmtId="0" fontId="0" fillId="0" borderId="10" xfId="22" applyFont="1" applyBorder="1" applyAlignment="1">
      <alignment/>
      <protection/>
    </xf>
    <xf numFmtId="0" fontId="0" fillId="0" borderId="6" xfId="22" applyFont="1" applyBorder="1" applyAlignme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AllImpactIndicatorsSEP092004" xfId="19"/>
    <cellStyle name="Normal_AppendixAU" xfId="20"/>
    <cellStyle name="Normal_CC11a_LGPDec_SEPvalue" xfId="21"/>
    <cellStyle name="Normal_CC11a_LGPInc_LREMvalue" xfId="22"/>
    <cellStyle name="Normal_CC11a_LGPInc_SEPvalue" xfId="23"/>
    <cellStyle name="Normal_CC11b_LGPDec_LREMvalue" xfId="24"/>
    <cellStyle name="Normal_CC13a_SpeciesDecr_SEPlink" xfId="25"/>
    <cellStyle name="Normal_CC13b_SpeciesInc_SEP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41.57421875" style="0" customWidth="1"/>
    <col min="3" max="3" width="30.8515625" style="0" customWidth="1"/>
    <col min="5" max="5" width="17.00390625" style="0" customWidth="1"/>
    <col min="6" max="6" width="10.7109375" style="0" customWidth="1"/>
    <col min="7" max="7" width="16.8515625" style="0" customWidth="1"/>
    <col min="8" max="8" width="11.7109375" style="0" customWidth="1"/>
    <col min="9" max="9" width="76.57421875" style="0" customWidth="1"/>
  </cols>
  <sheetData>
    <row r="1" spans="1:8" ht="18">
      <c r="A1" s="1" t="s">
        <v>104</v>
      </c>
      <c r="G1" s="2"/>
      <c r="H1" s="2"/>
    </row>
    <row r="2" spans="1:8" ht="12.75">
      <c r="A2" s="2"/>
      <c r="B2" s="3"/>
      <c r="G2" s="2"/>
      <c r="H2" s="2"/>
    </row>
    <row r="3" spans="1:9" ht="25.5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27</v>
      </c>
      <c r="I3" s="4" t="s">
        <v>28</v>
      </c>
    </row>
    <row r="4" spans="1:9" ht="25.5">
      <c r="A4" s="6" t="s">
        <v>10</v>
      </c>
      <c r="B4" s="7" t="s">
        <v>11</v>
      </c>
      <c r="C4" s="6" t="s">
        <v>12</v>
      </c>
      <c r="D4" s="8" t="s">
        <v>13</v>
      </c>
      <c r="E4" s="8" t="s">
        <v>7</v>
      </c>
      <c r="F4" s="8" t="s">
        <v>8</v>
      </c>
      <c r="G4" s="8" t="s">
        <v>14</v>
      </c>
      <c r="H4" s="8" t="s">
        <v>29</v>
      </c>
      <c r="I4" s="9"/>
    </row>
    <row r="5" spans="1:9" ht="25.5">
      <c r="A5" s="6" t="s">
        <v>15</v>
      </c>
      <c r="B5" s="7" t="s">
        <v>16</v>
      </c>
      <c r="C5" s="6" t="s">
        <v>12</v>
      </c>
      <c r="D5" s="8" t="s">
        <v>13</v>
      </c>
      <c r="E5" s="8" t="s">
        <v>7</v>
      </c>
      <c r="F5" s="8" t="s">
        <v>8</v>
      </c>
      <c r="G5" s="8" t="s">
        <v>14</v>
      </c>
      <c r="H5" s="8" t="s">
        <v>29</v>
      </c>
      <c r="I5" s="9"/>
    </row>
    <row r="6" spans="1:9" ht="25.5">
      <c r="A6" s="6" t="s">
        <v>17</v>
      </c>
      <c r="B6" s="7" t="s">
        <v>18</v>
      </c>
      <c r="C6" s="6" t="s">
        <v>19</v>
      </c>
      <c r="D6" s="8" t="s">
        <v>13</v>
      </c>
      <c r="E6" s="8" t="s">
        <v>7</v>
      </c>
      <c r="F6" s="8" t="s">
        <v>8</v>
      </c>
      <c r="G6" s="8" t="s">
        <v>20</v>
      </c>
      <c r="H6" s="8" t="s">
        <v>29</v>
      </c>
      <c r="I6" s="10" t="s">
        <v>21</v>
      </c>
    </row>
    <row r="7" spans="1:9" ht="25.5">
      <c r="A7" s="6" t="s">
        <v>22</v>
      </c>
      <c r="B7" s="7" t="s">
        <v>23</v>
      </c>
      <c r="C7" s="6" t="s">
        <v>24</v>
      </c>
      <c r="D7" s="8" t="s">
        <v>13</v>
      </c>
      <c r="E7" s="8" t="s">
        <v>7</v>
      </c>
      <c r="F7" s="8" t="s">
        <v>8</v>
      </c>
      <c r="G7" s="8" t="s">
        <v>14</v>
      </c>
      <c r="H7" s="8" t="s">
        <v>29</v>
      </c>
      <c r="I7" s="9"/>
    </row>
    <row r="8" spans="1:9" ht="25.5">
      <c r="A8" s="6" t="s">
        <v>25</v>
      </c>
      <c r="B8" s="7" t="s">
        <v>26</v>
      </c>
      <c r="C8" s="6" t="s">
        <v>24</v>
      </c>
      <c r="D8" s="8" t="s">
        <v>13</v>
      </c>
      <c r="E8" s="8" t="s">
        <v>7</v>
      </c>
      <c r="F8" s="8" t="s">
        <v>8</v>
      </c>
      <c r="G8" s="8" t="s">
        <v>14</v>
      </c>
      <c r="H8" s="8" t="s">
        <v>29</v>
      </c>
      <c r="I8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workbookViewId="0" topLeftCell="A1">
      <selection activeCell="B6" sqref="B6"/>
    </sheetView>
  </sheetViews>
  <sheetFormatPr defaultColWidth="9.140625" defaultRowHeight="12.75"/>
  <cols>
    <col min="1" max="1" width="26.140625" style="11" customWidth="1"/>
    <col min="2" max="2" width="14.57421875" style="11" customWidth="1"/>
    <col min="3" max="3" width="9.140625" style="11" customWidth="1"/>
    <col min="4" max="4" width="6.421875" style="11" customWidth="1"/>
    <col min="5" max="7" width="5.28125" style="11" customWidth="1"/>
    <col min="8" max="8" width="6.7109375" style="11" customWidth="1"/>
    <col min="9" max="9" width="5.7109375" style="11" customWidth="1"/>
    <col min="10" max="10" width="5.28125" style="11" customWidth="1"/>
    <col min="11" max="11" width="5.8515625" style="11" customWidth="1"/>
    <col min="12" max="12" width="2.00390625" style="11" customWidth="1"/>
    <col min="13" max="13" width="6.8515625" style="11" customWidth="1"/>
    <col min="14" max="14" width="5.8515625" style="11" customWidth="1"/>
    <col min="15" max="15" width="5.421875" style="11" customWidth="1"/>
    <col min="16" max="16" width="4.8515625" style="11" customWidth="1"/>
    <col min="17" max="17" width="5.00390625" style="11" customWidth="1"/>
    <col min="18" max="19" width="6.421875" style="11" customWidth="1"/>
    <col min="20" max="20" width="6.00390625" style="11" customWidth="1"/>
    <col min="21" max="21" width="2.00390625" style="11" customWidth="1"/>
    <col min="22" max="22" width="7.421875" style="11" customWidth="1"/>
    <col min="23" max="23" width="6.421875" style="11" customWidth="1"/>
    <col min="24" max="25" width="5.00390625" style="11" customWidth="1"/>
    <col min="26" max="26" width="5.421875" style="11" customWidth="1"/>
    <col min="27" max="27" width="6.28125" style="11" customWidth="1"/>
    <col min="28" max="28" width="5.57421875" style="11" customWidth="1"/>
    <col min="29" max="29" width="2.7109375" style="11" customWidth="1"/>
    <col min="30" max="30" width="11.28125" style="11" customWidth="1"/>
    <col min="31" max="31" width="8.00390625" style="11" customWidth="1"/>
    <col min="32" max="32" width="11.421875" style="11" customWidth="1"/>
    <col min="33" max="33" width="7.7109375" style="11" customWidth="1"/>
    <col min="34" max="34" width="11.57421875" style="11" customWidth="1"/>
    <col min="35" max="35" width="7.8515625" style="11" customWidth="1"/>
    <col min="36" max="16384" width="9.140625" style="11" customWidth="1"/>
  </cols>
  <sheetData>
    <row r="1" spans="2:29" ht="12.75">
      <c r="B1" s="12" t="s">
        <v>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W1" s="13"/>
      <c r="X1" s="13"/>
      <c r="Y1" s="13"/>
      <c r="Z1" s="13"/>
      <c r="AA1" s="13"/>
      <c r="AB1" s="14"/>
      <c r="AC1" s="13"/>
    </row>
    <row r="2" spans="1:29" ht="18">
      <c r="A2" s="15" t="s">
        <v>30</v>
      </c>
      <c r="B2" s="13" t="s">
        <v>31</v>
      </c>
      <c r="C2" s="15"/>
      <c r="E2" s="16"/>
      <c r="F2" s="16"/>
      <c r="H2" s="16"/>
      <c r="I2" s="16"/>
      <c r="J2" s="16"/>
      <c r="L2" s="13"/>
      <c r="M2" s="13"/>
      <c r="N2" s="13"/>
      <c r="O2" s="13"/>
      <c r="P2" s="13"/>
      <c r="Q2" s="13"/>
      <c r="R2" s="13"/>
      <c r="S2" s="13"/>
      <c r="T2" s="13"/>
      <c r="U2" s="13"/>
      <c r="W2" s="13"/>
      <c r="X2" s="13"/>
      <c r="Y2" s="13"/>
      <c r="Z2" s="13"/>
      <c r="AA2" s="13"/>
      <c r="AC2" s="13"/>
    </row>
    <row r="3" spans="1:29" ht="18">
      <c r="A3" s="17" t="s">
        <v>32</v>
      </c>
      <c r="B3" s="13" t="s">
        <v>10</v>
      </c>
      <c r="C3" s="17"/>
      <c r="E3" s="16"/>
      <c r="F3" s="16"/>
      <c r="H3" s="16"/>
      <c r="I3" s="16"/>
      <c r="J3" s="16"/>
      <c r="K3" s="16"/>
      <c r="L3" s="13"/>
      <c r="M3" s="13"/>
      <c r="N3" s="13"/>
      <c r="O3" s="13"/>
      <c r="P3" s="13"/>
      <c r="Q3" s="13"/>
      <c r="R3" s="13"/>
      <c r="S3" s="13"/>
      <c r="T3" s="13"/>
      <c r="U3" s="13"/>
      <c r="W3" s="13"/>
      <c r="X3" s="13"/>
      <c r="Y3" s="13"/>
      <c r="Z3" s="13"/>
      <c r="AA3" s="13"/>
      <c r="AC3" s="13"/>
    </row>
    <row r="4" spans="1:29" ht="18">
      <c r="A4" s="17" t="s">
        <v>33</v>
      </c>
      <c r="B4" s="13" t="s">
        <v>34</v>
      </c>
      <c r="C4" s="17"/>
      <c r="E4" s="18"/>
      <c r="F4" s="18"/>
      <c r="H4" s="18"/>
      <c r="I4" s="18"/>
      <c r="J4" s="1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C4" s="13"/>
    </row>
    <row r="5" spans="1:29" ht="18">
      <c r="A5" s="17" t="s">
        <v>35</v>
      </c>
      <c r="B5" s="13" t="s">
        <v>13</v>
      </c>
      <c r="C5" s="17"/>
      <c r="E5" s="13"/>
      <c r="F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W5" s="13"/>
      <c r="X5" s="13"/>
      <c r="Y5" s="13"/>
      <c r="Z5" s="13"/>
      <c r="AA5" s="13"/>
      <c r="AC5" s="13"/>
    </row>
    <row r="6" spans="1:3" ht="18">
      <c r="A6" s="17" t="s">
        <v>36</v>
      </c>
      <c r="B6" s="11" t="s">
        <v>105</v>
      </c>
      <c r="C6" s="13"/>
    </row>
    <row r="7" spans="1:13" ht="12.75">
      <c r="A7" s="19" t="s">
        <v>37</v>
      </c>
      <c r="B7" s="19"/>
      <c r="C7" s="19"/>
      <c r="M7" s="11" t="s">
        <v>38</v>
      </c>
    </row>
    <row r="8" spans="1:3" ht="12.75">
      <c r="A8" s="19"/>
      <c r="B8" s="19"/>
      <c r="C8" s="19"/>
    </row>
    <row r="9" spans="1:3" ht="12.75">
      <c r="A9" s="19" t="s">
        <v>39</v>
      </c>
      <c r="B9" s="19"/>
      <c r="C9" s="19"/>
    </row>
    <row r="10" spans="1:3" ht="12.75">
      <c r="A10" s="19"/>
      <c r="B10" s="19"/>
      <c r="C10" s="19"/>
    </row>
    <row r="11" spans="1:3" ht="13.5" thickBot="1">
      <c r="A11" s="19"/>
      <c r="B11" s="19"/>
      <c r="C11" s="19"/>
    </row>
    <row r="12" spans="1:36" s="20" customFormat="1" ht="48.75" customHeight="1" thickBot="1">
      <c r="A12" s="60"/>
      <c r="B12" s="61"/>
      <c r="C12" s="62"/>
      <c r="D12" s="63">
        <v>1995</v>
      </c>
      <c r="E12" s="64">
        <v>2000</v>
      </c>
      <c r="F12" s="64">
        <v>2010</v>
      </c>
      <c r="G12" s="64">
        <v>2020</v>
      </c>
      <c r="H12" s="64">
        <v>2030</v>
      </c>
      <c r="I12" s="64">
        <v>2050</v>
      </c>
      <c r="J12" s="64">
        <v>2075</v>
      </c>
      <c r="K12" s="64">
        <v>2100</v>
      </c>
      <c r="L12" s="65"/>
      <c r="M12" s="64">
        <v>1995</v>
      </c>
      <c r="N12" s="64">
        <v>2000</v>
      </c>
      <c r="O12" s="64">
        <v>2010</v>
      </c>
      <c r="P12" s="64">
        <v>2020</v>
      </c>
      <c r="Q12" s="64">
        <v>2030</v>
      </c>
      <c r="R12" s="64">
        <v>2050</v>
      </c>
      <c r="S12" s="64">
        <v>2075</v>
      </c>
      <c r="T12" s="64">
        <v>2100</v>
      </c>
      <c r="U12" s="65"/>
      <c r="V12" s="66" t="s">
        <v>42</v>
      </c>
      <c r="W12" s="64" t="s">
        <v>43</v>
      </c>
      <c r="X12" s="64" t="s">
        <v>44</v>
      </c>
      <c r="Y12" s="64" t="s">
        <v>45</v>
      </c>
      <c r="Z12" s="67" t="s">
        <v>46</v>
      </c>
      <c r="AA12" s="67" t="s">
        <v>47</v>
      </c>
      <c r="AB12" s="68" t="s">
        <v>48</v>
      </c>
      <c r="AC12" s="21"/>
      <c r="AF12" s="11"/>
      <c r="AG12" s="11"/>
      <c r="AH12" s="11"/>
      <c r="AI12" s="11"/>
      <c r="AJ12" s="11"/>
    </row>
    <row r="13" spans="1:36" s="20" customFormat="1" ht="25.5" customHeight="1" thickBot="1">
      <c r="A13" s="69" t="s">
        <v>49</v>
      </c>
      <c r="B13" s="61" t="s">
        <v>50</v>
      </c>
      <c r="C13" s="70" t="s">
        <v>51</v>
      </c>
      <c r="D13" s="106" t="s">
        <v>40</v>
      </c>
      <c r="E13" s="107"/>
      <c r="F13" s="107"/>
      <c r="G13" s="107"/>
      <c r="H13" s="107"/>
      <c r="I13" s="107"/>
      <c r="J13" s="107"/>
      <c r="K13" s="108"/>
      <c r="L13" s="73"/>
      <c r="M13" s="74" t="s">
        <v>41</v>
      </c>
      <c r="N13" s="71"/>
      <c r="O13" s="71"/>
      <c r="P13" s="71"/>
      <c r="Q13" s="71"/>
      <c r="R13" s="71"/>
      <c r="S13" s="71"/>
      <c r="T13" s="72"/>
      <c r="U13" s="73"/>
      <c r="V13" s="109" t="s">
        <v>53</v>
      </c>
      <c r="W13" s="110"/>
      <c r="X13" s="110"/>
      <c r="Y13" s="110"/>
      <c r="Z13" s="110"/>
      <c r="AA13" s="110"/>
      <c r="AB13" s="111"/>
      <c r="AD13" s="11"/>
      <c r="AE13" s="22"/>
      <c r="AF13" s="11"/>
      <c r="AG13" s="11"/>
      <c r="AH13" s="11"/>
      <c r="AI13" s="11"/>
      <c r="AJ13" s="11"/>
    </row>
    <row r="14" spans="1:36" s="20" customFormat="1" ht="12.75">
      <c r="A14" s="75" t="s">
        <v>54</v>
      </c>
      <c r="B14" s="76">
        <v>83361.7</v>
      </c>
      <c r="C14" s="77">
        <v>202.3</v>
      </c>
      <c r="D14" s="78">
        <v>0</v>
      </c>
      <c r="E14" s="78">
        <v>100</v>
      </c>
      <c r="F14" s="78">
        <v>100</v>
      </c>
      <c r="G14" s="78">
        <v>100</v>
      </c>
      <c r="H14" s="78">
        <v>100</v>
      </c>
      <c r="I14" s="78">
        <v>100</v>
      </c>
      <c r="J14" s="78">
        <v>100</v>
      </c>
      <c r="K14" s="79">
        <v>100</v>
      </c>
      <c r="L14" s="73"/>
      <c r="M14" s="80">
        <v>0</v>
      </c>
      <c r="N14" s="78">
        <v>1.4719696969697225</v>
      </c>
      <c r="O14" s="78">
        <v>4.2</v>
      </c>
      <c r="P14" s="78">
        <v>7.375</v>
      </c>
      <c r="Q14" s="78">
        <v>10.326515151515082</v>
      </c>
      <c r="R14" s="78">
        <v>16.1</v>
      </c>
      <c r="S14" s="78">
        <v>19.4</v>
      </c>
      <c r="T14" s="79">
        <v>21.6</v>
      </c>
      <c r="U14" s="73"/>
      <c r="V14" s="81" t="e">
        <f aca="true" t="shared" si="0" ref="V14:AB14">100*(N14-M14)/((N$12-M$12)*M14)</f>
        <v>#DIV/0!</v>
      </c>
      <c r="W14" s="82">
        <f t="shared" si="0"/>
        <v>18.53319608852241</v>
      </c>
      <c r="X14" s="82">
        <f t="shared" si="0"/>
        <v>7.559523809523809</v>
      </c>
      <c r="Y14" s="82">
        <f t="shared" si="0"/>
        <v>4.002054442732314</v>
      </c>
      <c r="Z14" s="82">
        <f t="shared" si="0"/>
        <v>2.7954662167119597</v>
      </c>
      <c r="AA14" s="82">
        <f t="shared" si="0"/>
        <v>0.8198757763975147</v>
      </c>
      <c r="AB14" s="83">
        <f t="shared" si="0"/>
        <v>0.4536082474226811</v>
      </c>
      <c r="AD14" s="11"/>
      <c r="AE14" s="11"/>
      <c r="AF14" s="11"/>
      <c r="AG14" s="11"/>
      <c r="AH14" s="11"/>
      <c r="AI14" s="11"/>
      <c r="AJ14" s="11"/>
    </row>
    <row r="15" spans="1:28" ht="12.75">
      <c r="A15" s="75" t="s">
        <v>55</v>
      </c>
      <c r="B15" s="76">
        <v>32782.8</v>
      </c>
      <c r="C15" s="77">
        <v>246.2</v>
      </c>
      <c r="D15" s="77">
        <v>0</v>
      </c>
      <c r="E15" s="77">
        <v>100</v>
      </c>
      <c r="F15" s="77">
        <v>100</v>
      </c>
      <c r="G15" s="77">
        <v>100</v>
      </c>
      <c r="H15" s="77">
        <v>100</v>
      </c>
      <c r="I15" s="77">
        <v>100</v>
      </c>
      <c r="J15" s="77">
        <v>100</v>
      </c>
      <c r="K15" s="79">
        <v>100</v>
      </c>
      <c r="L15" s="84"/>
      <c r="M15" s="85">
        <v>0</v>
      </c>
      <c r="N15" s="77">
        <v>1.8053030303030937</v>
      </c>
      <c r="O15" s="77">
        <v>5.7</v>
      </c>
      <c r="P15" s="77">
        <v>10.575</v>
      </c>
      <c r="Q15" s="77">
        <v>14.959848484848521</v>
      </c>
      <c r="R15" s="77">
        <v>23.9</v>
      </c>
      <c r="S15" s="77">
        <v>30.2</v>
      </c>
      <c r="T15" s="79">
        <v>34.8</v>
      </c>
      <c r="U15" s="84"/>
      <c r="V15" s="81" t="e">
        <f aca="true" t="shared" si="1" ref="V15:AB15">100*(N15-M15)/((N$12-M$12)*M15)</f>
        <v>#DIV/0!</v>
      </c>
      <c r="W15" s="82">
        <f t="shared" si="1"/>
        <v>21.573646663867965</v>
      </c>
      <c r="X15" s="82">
        <f t="shared" si="1"/>
        <v>8.552631578947366</v>
      </c>
      <c r="Y15" s="82">
        <f t="shared" si="1"/>
        <v>4.146428827279927</v>
      </c>
      <c r="Z15" s="82">
        <f t="shared" si="1"/>
        <v>2.9880488175418853</v>
      </c>
      <c r="AA15" s="82">
        <f t="shared" si="1"/>
        <v>1.0543933054393306</v>
      </c>
      <c r="AB15" s="83">
        <f t="shared" si="1"/>
        <v>0.6092715231788076</v>
      </c>
    </row>
    <row r="16" spans="1:28" ht="12.75">
      <c r="A16" s="75" t="s">
        <v>56</v>
      </c>
      <c r="B16" s="76">
        <v>41439.7</v>
      </c>
      <c r="C16" s="77">
        <v>217.2</v>
      </c>
      <c r="D16" s="77">
        <v>0</v>
      </c>
      <c r="E16" s="77">
        <v>100</v>
      </c>
      <c r="F16" s="77">
        <v>100</v>
      </c>
      <c r="G16" s="77">
        <v>100</v>
      </c>
      <c r="H16" s="77">
        <v>100</v>
      </c>
      <c r="I16" s="77">
        <v>100</v>
      </c>
      <c r="J16" s="77">
        <v>100</v>
      </c>
      <c r="K16" s="79">
        <v>100</v>
      </c>
      <c r="L16" s="84"/>
      <c r="M16" s="85">
        <v>0</v>
      </c>
      <c r="N16" s="77">
        <v>1.2356060606060737</v>
      </c>
      <c r="O16" s="77">
        <v>3.9</v>
      </c>
      <c r="P16" s="77">
        <v>6.975000000000023</v>
      </c>
      <c r="Q16" s="77">
        <v>9.844696969696997</v>
      </c>
      <c r="R16" s="77">
        <v>15.7</v>
      </c>
      <c r="S16" s="77">
        <v>19.4</v>
      </c>
      <c r="T16" s="79">
        <v>21.7</v>
      </c>
      <c r="U16" s="84"/>
      <c r="V16" s="81" t="e">
        <f aca="true" t="shared" si="2" ref="V16:AB16">100*(N16-M16)/((N$12-M$12)*M16)</f>
        <v>#DIV/0!</v>
      </c>
      <c r="W16" s="82">
        <f t="shared" si="2"/>
        <v>21.563458001225907</v>
      </c>
      <c r="X16" s="82">
        <f t="shared" si="2"/>
        <v>7.884615384615443</v>
      </c>
      <c r="Y16" s="82">
        <f t="shared" si="2"/>
        <v>4.114260888454431</v>
      </c>
      <c r="Z16" s="82">
        <f t="shared" si="2"/>
        <v>2.9738360908041326</v>
      </c>
      <c r="AA16" s="82">
        <f t="shared" si="2"/>
        <v>0.9426751592356687</v>
      </c>
      <c r="AB16" s="83">
        <f t="shared" si="2"/>
        <v>0.4742268041237115</v>
      </c>
    </row>
    <row r="17" spans="1:36" s="18" customFormat="1" ht="12.75">
      <c r="A17" s="75" t="s">
        <v>57</v>
      </c>
      <c r="B17" s="76">
        <v>311973.7</v>
      </c>
      <c r="C17" s="77">
        <v>150.5</v>
      </c>
      <c r="D17" s="77">
        <v>0</v>
      </c>
      <c r="E17" s="77">
        <v>100</v>
      </c>
      <c r="F17" s="77">
        <v>100</v>
      </c>
      <c r="G17" s="77">
        <v>100</v>
      </c>
      <c r="H17" s="77">
        <v>100</v>
      </c>
      <c r="I17" s="77">
        <v>100</v>
      </c>
      <c r="J17" s="77">
        <v>100</v>
      </c>
      <c r="K17" s="79">
        <v>100</v>
      </c>
      <c r="L17" s="86"/>
      <c r="M17" s="85">
        <v>0</v>
      </c>
      <c r="N17" s="77">
        <v>1.0136363636362944</v>
      </c>
      <c r="O17" s="77">
        <v>3.2</v>
      </c>
      <c r="P17" s="77">
        <v>6.050000000000011</v>
      </c>
      <c r="Q17" s="77">
        <v>8.56818181818187</v>
      </c>
      <c r="R17" s="77">
        <v>13.7</v>
      </c>
      <c r="S17" s="77">
        <v>16.8</v>
      </c>
      <c r="T17" s="79">
        <v>18.8</v>
      </c>
      <c r="U17" s="86"/>
      <c r="V17" s="81" t="e">
        <f aca="true" t="shared" si="3" ref="V17:AB17">100*(N17-M17)/((N$12-M$12)*M17)</f>
        <v>#DIV/0!</v>
      </c>
      <c r="W17" s="82">
        <f t="shared" si="3"/>
        <v>21.569506726459558</v>
      </c>
      <c r="X17" s="82">
        <f t="shared" si="3"/>
        <v>8.906250000000036</v>
      </c>
      <c r="Y17" s="82">
        <f t="shared" si="3"/>
        <v>4.1622839969948</v>
      </c>
      <c r="Z17" s="82">
        <f t="shared" si="3"/>
        <v>2.994694960212153</v>
      </c>
      <c r="AA17" s="82">
        <f t="shared" si="3"/>
        <v>0.9051094890510952</v>
      </c>
      <c r="AB17" s="83">
        <f t="shared" si="3"/>
        <v>0.47619047619047616</v>
      </c>
      <c r="AD17" s="11"/>
      <c r="AE17" s="11"/>
      <c r="AF17" s="11"/>
      <c r="AG17" s="11"/>
      <c r="AH17" s="11"/>
      <c r="AI17" s="11"/>
      <c r="AJ17" s="11"/>
    </row>
    <row r="18" spans="1:36" s="18" customFormat="1" ht="12.75">
      <c r="A18" s="75" t="s">
        <v>58</v>
      </c>
      <c r="B18" s="76">
        <v>548836.6</v>
      </c>
      <c r="C18" s="77">
        <v>281.4</v>
      </c>
      <c r="D18" s="77">
        <v>0</v>
      </c>
      <c r="E18" s="77">
        <v>86.60178639689846</v>
      </c>
      <c r="F18" s="77">
        <v>86.60178639689846</v>
      </c>
      <c r="G18" s="77">
        <v>86.60178639689846</v>
      </c>
      <c r="H18" s="77">
        <v>86.60178639689846</v>
      </c>
      <c r="I18" s="77">
        <v>86.60178639689846</v>
      </c>
      <c r="J18" s="77">
        <v>86.60178639689846</v>
      </c>
      <c r="K18" s="79">
        <v>86.60178639689846</v>
      </c>
      <c r="L18" s="86"/>
      <c r="M18" s="85">
        <v>0</v>
      </c>
      <c r="N18" s="77">
        <v>3.409617302307879</v>
      </c>
      <c r="O18" s="77">
        <v>8.919983998880543</v>
      </c>
      <c r="P18" s="77">
        <v>14.830555920468896</v>
      </c>
      <c r="Q18" s="77">
        <v>20.541025229549177</v>
      </c>
      <c r="R18" s="77">
        <v>31.176643102883446</v>
      </c>
      <c r="S18" s="77">
        <v>36.28614850030045</v>
      </c>
      <c r="T18" s="79">
        <v>39.5770163833826</v>
      </c>
      <c r="U18" s="86"/>
      <c r="V18" s="81" t="e">
        <f aca="true" t="shared" si="4" ref="V18:AB18">100*(N18-M18)/((N$12-M$12)*M18)</f>
        <v>#DIV/0!</v>
      </c>
      <c r="W18" s="82">
        <f t="shared" si="4"/>
        <v>16.16124687319848</v>
      </c>
      <c r="X18" s="82">
        <f t="shared" si="4"/>
        <v>6.626213592233046</v>
      </c>
      <c r="Y18" s="82">
        <f t="shared" si="4"/>
        <v>3.8504755585047103</v>
      </c>
      <c r="Z18" s="82">
        <f t="shared" si="4"/>
        <v>2.588872209268907</v>
      </c>
      <c r="AA18" s="82">
        <f t="shared" si="4"/>
        <v>0.6555555555555547</v>
      </c>
      <c r="AB18" s="83">
        <f t="shared" si="4"/>
        <v>0.36276849642004866</v>
      </c>
      <c r="AD18" s="11"/>
      <c r="AE18" s="11"/>
      <c r="AF18" s="11"/>
      <c r="AG18" s="11"/>
      <c r="AH18" s="11"/>
      <c r="AI18" s="11"/>
      <c r="AJ18" s="11"/>
    </row>
    <row r="19" spans="1:36" s="18" customFormat="1" ht="12.75">
      <c r="A19" s="75" t="s">
        <v>59</v>
      </c>
      <c r="B19" s="76">
        <v>365186.1</v>
      </c>
      <c r="C19" s="77">
        <v>229.3</v>
      </c>
      <c r="D19" s="77">
        <v>0</v>
      </c>
      <c r="E19" s="77">
        <v>100</v>
      </c>
      <c r="F19" s="77">
        <v>100</v>
      </c>
      <c r="G19" s="77">
        <v>100</v>
      </c>
      <c r="H19" s="77">
        <v>100</v>
      </c>
      <c r="I19" s="77">
        <v>100</v>
      </c>
      <c r="J19" s="77">
        <v>100</v>
      </c>
      <c r="K19" s="79">
        <v>100</v>
      </c>
      <c r="L19" s="86"/>
      <c r="M19" s="85">
        <v>0</v>
      </c>
      <c r="N19" s="77">
        <v>1.4378787878787307</v>
      </c>
      <c r="O19" s="77">
        <v>4.2</v>
      </c>
      <c r="P19" s="77">
        <v>7.4500000000000455</v>
      </c>
      <c r="Q19" s="77">
        <v>10.456060606060646</v>
      </c>
      <c r="R19" s="77">
        <v>16.4</v>
      </c>
      <c r="S19" s="77">
        <v>20.1</v>
      </c>
      <c r="T19" s="79">
        <v>22.5</v>
      </c>
      <c r="U19" s="86"/>
      <c r="V19" s="81" t="e">
        <f aca="true" t="shared" si="5" ref="V19:AB19">100*(N19-M19)/((N$12-M$12)*M19)</f>
        <v>#DIV/0!</v>
      </c>
      <c r="W19" s="82">
        <f t="shared" si="5"/>
        <v>19.20969441517503</v>
      </c>
      <c r="X19" s="82">
        <f t="shared" si="5"/>
        <v>7.7380952380953465</v>
      </c>
      <c r="Y19" s="82">
        <f t="shared" si="5"/>
        <v>4.034980679275949</v>
      </c>
      <c r="Z19" s="82">
        <f t="shared" si="5"/>
        <v>2.842341689610171</v>
      </c>
      <c r="AA19" s="82">
        <f t="shared" si="5"/>
        <v>0.9024390243902447</v>
      </c>
      <c r="AB19" s="83">
        <f t="shared" si="5"/>
        <v>0.4776119402985071</v>
      </c>
      <c r="AD19" s="11"/>
      <c r="AE19" s="11"/>
      <c r="AF19" s="11"/>
      <c r="AG19" s="11"/>
      <c r="AH19" s="11"/>
      <c r="AI19" s="11"/>
      <c r="AJ19" s="11"/>
    </row>
    <row r="20" spans="1:36" s="18" customFormat="1" ht="12.75">
      <c r="A20" s="75" t="s">
        <v>60</v>
      </c>
      <c r="B20" s="76">
        <v>134029.3</v>
      </c>
      <c r="C20" s="77">
        <v>265.6</v>
      </c>
      <c r="D20" s="77">
        <v>0</v>
      </c>
      <c r="E20" s="77">
        <v>46.4799114820394</v>
      </c>
      <c r="F20" s="77">
        <v>45.8272183768773</v>
      </c>
      <c r="G20" s="77">
        <v>45.17452527171329</v>
      </c>
      <c r="H20" s="77">
        <v>44.52183216655024</v>
      </c>
      <c r="I20" s="77">
        <v>41.28806164025329</v>
      </c>
      <c r="J20" s="77">
        <v>39.525760412089</v>
      </c>
      <c r="K20" s="79">
        <v>37.85030586595618</v>
      </c>
      <c r="L20" s="86"/>
      <c r="M20" s="85">
        <v>0</v>
      </c>
      <c r="N20" s="77">
        <v>0.7472706465426882</v>
      </c>
      <c r="O20" s="77">
        <v>2.245533700466988</v>
      </c>
      <c r="P20" s="77">
        <v>3.6514227486079562</v>
      </c>
      <c r="Q20" s="77">
        <v>5.10349879964059</v>
      </c>
      <c r="R20" s="77">
        <v>8.009883958209137</v>
      </c>
      <c r="S20" s="77">
        <v>9.604759780137627</v>
      </c>
      <c r="T20" s="79">
        <v>9.273324937159265</v>
      </c>
      <c r="U20" s="86"/>
      <c r="V20" s="81" t="e">
        <f aca="true" t="shared" si="6" ref="V20:AB20">100*(N20-M20)/((N$12-M$12)*M20)</f>
        <v>#DIV/0!</v>
      </c>
      <c r="W20" s="82">
        <f t="shared" si="6"/>
        <v>20.04980472411358</v>
      </c>
      <c r="X20" s="82">
        <f t="shared" si="6"/>
        <v>6.26082364227531</v>
      </c>
      <c r="Y20" s="82">
        <f t="shared" si="6"/>
        <v>3.976740440657587</v>
      </c>
      <c r="Z20" s="82">
        <f t="shared" si="6"/>
        <v>2.847443756402203</v>
      </c>
      <c r="AA20" s="82">
        <f t="shared" si="6"/>
        <v>0.7964538963358838</v>
      </c>
      <c r="AB20" s="83">
        <f t="shared" si="6"/>
        <v>-0.13802941481733272</v>
      </c>
      <c r="AD20" s="11"/>
      <c r="AE20" s="11"/>
      <c r="AF20" s="11"/>
      <c r="AG20" s="11"/>
      <c r="AH20" s="11"/>
      <c r="AI20" s="11"/>
      <c r="AJ20" s="11"/>
    </row>
    <row r="21" spans="1:36" s="18" customFormat="1" ht="12.75">
      <c r="A21" s="75" t="s">
        <v>61</v>
      </c>
      <c r="B21" s="76">
        <v>68331.8</v>
      </c>
      <c r="C21" s="77">
        <v>291.4</v>
      </c>
      <c r="D21" s="77">
        <v>0</v>
      </c>
      <c r="E21" s="77">
        <v>88.9751184660729</v>
      </c>
      <c r="F21" s="77">
        <v>88.9751184660729</v>
      </c>
      <c r="G21" s="77">
        <v>88.9751184660729</v>
      </c>
      <c r="H21" s="77">
        <v>88.9751184660729</v>
      </c>
      <c r="I21" s="77">
        <v>88.9751184660729</v>
      </c>
      <c r="J21" s="77">
        <v>88.9751184660729</v>
      </c>
      <c r="K21" s="79">
        <v>88.9751184660729</v>
      </c>
      <c r="L21" s="86"/>
      <c r="M21" s="85">
        <v>0</v>
      </c>
      <c r="N21" s="77">
        <v>3.329826403200059</v>
      </c>
      <c r="O21" s="77">
        <v>12.01164099291984</v>
      </c>
      <c r="P21" s="77">
        <v>23.57840639350934</v>
      </c>
      <c r="Q21" s="77">
        <v>33.70269638866421</v>
      </c>
      <c r="R21" s="77">
        <v>55.16457344896519</v>
      </c>
      <c r="S21" s="77">
        <v>64.59593600636892</v>
      </c>
      <c r="T21" s="79">
        <v>68.15494074501184</v>
      </c>
      <c r="U21" s="86"/>
      <c r="V21" s="81" t="e">
        <f aca="true" t="shared" si="7" ref="V21:AB21">100*(N21-M21)/((N$12-M$12)*M21)</f>
        <v>#DIV/0!</v>
      </c>
      <c r="W21" s="82">
        <f t="shared" si="7"/>
        <v>26.072874493926495</v>
      </c>
      <c r="X21" s="82">
        <f t="shared" si="7"/>
        <v>9.62962962962965</v>
      </c>
      <c r="Y21" s="82">
        <f t="shared" si="7"/>
        <v>4.293882218410605</v>
      </c>
      <c r="Z21" s="82">
        <f t="shared" si="7"/>
        <v>3.1839999999999433</v>
      </c>
      <c r="AA21" s="82">
        <f t="shared" si="7"/>
        <v>0.6838709677419352</v>
      </c>
      <c r="AB21" s="83">
        <f t="shared" si="7"/>
        <v>0.22038567493113012</v>
      </c>
      <c r="AD21" s="11"/>
      <c r="AE21" s="11"/>
      <c r="AF21" s="11"/>
      <c r="AG21" s="11"/>
      <c r="AH21" s="11"/>
      <c r="AI21" s="11"/>
      <c r="AJ21" s="11"/>
    </row>
    <row r="22" spans="1:36" s="18" customFormat="1" ht="12.75">
      <c r="A22" s="75" t="s">
        <v>62</v>
      </c>
      <c r="B22" s="76">
        <v>305483.5</v>
      </c>
      <c r="C22" s="77">
        <v>275</v>
      </c>
      <c r="D22" s="77">
        <v>0</v>
      </c>
      <c r="E22" s="77">
        <v>56.35158691058601</v>
      </c>
      <c r="F22" s="77">
        <v>56.35158691058601</v>
      </c>
      <c r="G22" s="77">
        <v>56.35158691058601</v>
      </c>
      <c r="H22" s="77">
        <v>56.35158691058601</v>
      </c>
      <c r="I22" s="77">
        <v>56.35158691058601</v>
      </c>
      <c r="J22" s="77">
        <v>56.35158691058601</v>
      </c>
      <c r="K22" s="79">
        <v>56.35158691058601</v>
      </c>
      <c r="L22" s="86"/>
      <c r="M22" s="85">
        <v>0</v>
      </c>
      <c r="N22" s="77">
        <v>1.6000435434916653</v>
      </c>
      <c r="O22" s="77">
        <v>4.339072192115123</v>
      </c>
      <c r="P22" s="77">
        <v>7.607464232929146</v>
      </c>
      <c r="Q22" s="77">
        <v>10.611174577647944</v>
      </c>
      <c r="R22" s="77">
        <v>16.341960204069938</v>
      </c>
      <c r="S22" s="77">
        <v>19.159539549599238</v>
      </c>
      <c r="T22" s="79">
        <v>21.188196678380336</v>
      </c>
      <c r="U22" s="86"/>
      <c r="V22" s="81" t="e">
        <f aca="true" t="shared" si="8" ref="V22:AB22">100*(N22-M22)/((N$12-M$12)*M22)</f>
        <v>#DIV/0!</v>
      </c>
      <c r="W22" s="82">
        <f t="shared" si="8"/>
        <v>17.118463180359846</v>
      </c>
      <c r="X22" s="82">
        <f t="shared" si="8"/>
        <v>7.5324675324676145</v>
      </c>
      <c r="Y22" s="82">
        <f t="shared" si="8"/>
        <v>3.9483726150392444</v>
      </c>
      <c r="Z22" s="82">
        <f t="shared" si="8"/>
        <v>2.700354039266156</v>
      </c>
      <c r="AA22" s="82">
        <f t="shared" si="8"/>
        <v>0.6896551724137931</v>
      </c>
      <c r="AB22" s="83">
        <f t="shared" si="8"/>
        <v>0.4235294117647065</v>
      </c>
      <c r="AD22" s="11"/>
      <c r="AE22" s="11"/>
      <c r="AF22" s="11"/>
      <c r="AG22" s="11"/>
      <c r="AH22" s="11"/>
      <c r="AI22" s="11"/>
      <c r="AJ22" s="11"/>
    </row>
    <row r="23" spans="1:36" s="18" customFormat="1" ht="12.75">
      <c r="A23" s="75" t="s">
        <v>63</v>
      </c>
      <c r="B23" s="76">
        <v>2004.1</v>
      </c>
      <c r="C23" s="77">
        <v>234</v>
      </c>
      <c r="D23" s="77">
        <v>0</v>
      </c>
      <c r="E23" s="77">
        <v>100</v>
      </c>
      <c r="F23" s="77">
        <v>100</v>
      </c>
      <c r="G23" s="77">
        <v>100</v>
      </c>
      <c r="H23" s="77">
        <v>100</v>
      </c>
      <c r="I23" s="77">
        <v>100</v>
      </c>
      <c r="J23" s="77">
        <v>100</v>
      </c>
      <c r="K23" s="79">
        <v>100</v>
      </c>
      <c r="L23" s="86"/>
      <c r="M23" s="85">
        <v>0</v>
      </c>
      <c r="N23" s="77">
        <v>2.037878787878867</v>
      </c>
      <c r="O23" s="77">
        <v>6</v>
      </c>
      <c r="P23" s="77">
        <v>9.25</v>
      </c>
      <c r="Q23" s="77">
        <v>12.856060606060623</v>
      </c>
      <c r="R23" s="77">
        <v>20</v>
      </c>
      <c r="S23" s="77">
        <v>24</v>
      </c>
      <c r="T23" s="79">
        <v>28</v>
      </c>
      <c r="U23" s="86"/>
      <c r="V23" s="81" t="e">
        <f aca="true" t="shared" si="9" ref="V23:AB23">100*(N23-M23)/((N$12-M$12)*M23)</f>
        <v>#DIV/0!</v>
      </c>
      <c r="W23" s="82">
        <f t="shared" si="9"/>
        <v>19.44237918215499</v>
      </c>
      <c r="X23" s="82">
        <f t="shared" si="9"/>
        <v>5.416666666666667</v>
      </c>
      <c r="Y23" s="82">
        <f t="shared" si="9"/>
        <v>3.898443898443917</v>
      </c>
      <c r="Z23" s="82">
        <f t="shared" si="9"/>
        <v>2.778432527990561</v>
      </c>
      <c r="AA23" s="82">
        <f t="shared" si="9"/>
        <v>0.8</v>
      </c>
      <c r="AB23" s="83">
        <f t="shared" si="9"/>
        <v>0.6666666666666666</v>
      </c>
      <c r="AD23" s="11"/>
      <c r="AE23" s="11"/>
      <c r="AF23" s="11"/>
      <c r="AG23" s="11"/>
      <c r="AH23" s="11"/>
      <c r="AI23" s="11"/>
      <c r="AJ23" s="11"/>
    </row>
    <row r="24" spans="1:36" s="18" customFormat="1" ht="12.75">
      <c r="A24" s="75" t="s">
        <v>64</v>
      </c>
      <c r="B24" s="76">
        <v>29244.6</v>
      </c>
      <c r="C24" s="77">
        <v>243.8</v>
      </c>
      <c r="D24" s="77">
        <v>0</v>
      </c>
      <c r="E24" s="77">
        <v>100</v>
      </c>
      <c r="F24" s="77">
        <v>100</v>
      </c>
      <c r="G24" s="77">
        <v>100</v>
      </c>
      <c r="H24" s="77">
        <v>100</v>
      </c>
      <c r="I24" s="77">
        <v>100</v>
      </c>
      <c r="J24" s="77">
        <v>100</v>
      </c>
      <c r="K24" s="79">
        <v>100</v>
      </c>
      <c r="L24" s="86"/>
      <c r="M24" s="85">
        <v>0</v>
      </c>
      <c r="N24" s="77">
        <v>1.7765151515151274</v>
      </c>
      <c r="O24" s="77">
        <v>5.5</v>
      </c>
      <c r="P24" s="77">
        <v>10.025</v>
      </c>
      <c r="Q24" s="77">
        <v>14.149242424242402</v>
      </c>
      <c r="R24" s="77">
        <v>22.5</v>
      </c>
      <c r="S24" s="77">
        <v>28</v>
      </c>
      <c r="T24" s="79">
        <v>31.9</v>
      </c>
      <c r="U24" s="86"/>
      <c r="V24" s="81" t="e">
        <f aca="true" t="shared" si="10" ref="V24:AB24">100*(N24-M24)/((N$12-M$12)*M24)</f>
        <v>#DIV/0!</v>
      </c>
      <c r="W24" s="82">
        <f t="shared" si="10"/>
        <v>20.95948827292153</v>
      </c>
      <c r="X24" s="82">
        <f t="shared" si="10"/>
        <v>8.227272727272728</v>
      </c>
      <c r="Y24" s="82">
        <f t="shared" si="10"/>
        <v>4.113957530416361</v>
      </c>
      <c r="Z24" s="82">
        <f t="shared" si="10"/>
        <v>2.950955720940206</v>
      </c>
      <c r="AA24" s="82">
        <f t="shared" si="10"/>
        <v>0.9777777777777777</v>
      </c>
      <c r="AB24" s="83">
        <f t="shared" si="10"/>
        <v>0.5571428571428569</v>
      </c>
      <c r="AD24" s="11"/>
      <c r="AE24" s="11"/>
      <c r="AF24" s="11"/>
      <c r="AG24" s="11"/>
      <c r="AH24" s="11"/>
      <c r="AI24" s="11"/>
      <c r="AJ24" s="11"/>
    </row>
    <row r="25" spans="1:36" s="18" customFormat="1" ht="12.75">
      <c r="A25" s="75" t="s">
        <v>65</v>
      </c>
      <c r="B25" s="76">
        <v>91871.5</v>
      </c>
      <c r="C25" s="77">
        <v>303.1</v>
      </c>
      <c r="D25" s="77">
        <v>0</v>
      </c>
      <c r="E25" s="77">
        <v>10.0753770211643</v>
      </c>
      <c r="F25" s="77">
        <v>10.075377021165432</v>
      </c>
      <c r="G25" s="77">
        <v>10.075377021165593</v>
      </c>
      <c r="H25" s="77">
        <v>10.07537702116624</v>
      </c>
      <c r="I25" s="77">
        <v>10.075377021165432</v>
      </c>
      <c r="J25" s="77">
        <v>10.075377021165432</v>
      </c>
      <c r="K25" s="79">
        <v>10.075377021165432</v>
      </c>
      <c r="L25" s="86"/>
      <c r="M25" s="85">
        <v>0</v>
      </c>
      <c r="N25" s="77">
        <v>0.40660252569506383</v>
      </c>
      <c r="O25" s="77">
        <v>1.188894488497521</v>
      </c>
      <c r="P25" s="77">
        <v>1.871501281681475</v>
      </c>
      <c r="Q25" s="77">
        <v>2.6039506596746946</v>
      </c>
      <c r="R25" s="77">
        <v>4.050301562508504</v>
      </c>
      <c r="S25" s="77">
        <v>4.1712060867624885</v>
      </c>
      <c r="T25" s="79">
        <v>3.4256281871962466</v>
      </c>
      <c r="U25" s="86"/>
      <c r="V25" s="81" t="e">
        <f aca="true" t="shared" si="11" ref="V25:AB25">100*(N25-M25)/((N$12-M$12)*M25)</f>
        <v>#DIV/0!</v>
      </c>
      <c r="W25" s="82">
        <f t="shared" si="11"/>
        <v>19.239722170076874</v>
      </c>
      <c r="X25" s="82">
        <f t="shared" si="11"/>
        <v>5.7415254237287785</v>
      </c>
      <c r="Y25" s="82">
        <f t="shared" si="11"/>
        <v>3.9136995799176852</v>
      </c>
      <c r="Z25" s="82">
        <f t="shared" si="11"/>
        <v>2.777224094972864</v>
      </c>
      <c r="AA25" s="82">
        <f t="shared" si="11"/>
        <v>0.11940298507462625</v>
      </c>
      <c r="AB25" s="83">
        <f t="shared" si="11"/>
        <v>-0.7149758454106281</v>
      </c>
      <c r="AD25" s="11"/>
      <c r="AE25" s="11"/>
      <c r="AF25" s="11"/>
      <c r="AG25" s="11"/>
      <c r="AH25" s="11"/>
      <c r="AI25" s="11"/>
      <c r="AJ25" s="11"/>
    </row>
    <row r="26" spans="1:36" s="18" customFormat="1" ht="12.75">
      <c r="A26" s="75" t="s">
        <v>66</v>
      </c>
      <c r="B26" s="76">
        <v>507898.5</v>
      </c>
      <c r="C26" s="77">
        <v>268.4</v>
      </c>
      <c r="D26" s="77">
        <v>0</v>
      </c>
      <c r="E26" s="77">
        <v>44.574280097303074</v>
      </c>
      <c r="F26" s="77">
        <v>43.65141854130304</v>
      </c>
      <c r="G26" s="77">
        <v>42.72855698530313</v>
      </c>
      <c r="H26" s="77">
        <v>41.80569542930317</v>
      </c>
      <c r="I26" s="77">
        <v>40.43784338799977</v>
      </c>
      <c r="J26" s="77">
        <v>38.13687183561282</v>
      </c>
      <c r="K26" s="79">
        <v>38.58812341442237</v>
      </c>
      <c r="L26" s="86"/>
      <c r="M26" s="85">
        <v>0</v>
      </c>
      <c r="N26" s="77">
        <v>1.510655574495729</v>
      </c>
      <c r="O26" s="77">
        <v>3.666719157469455</v>
      </c>
      <c r="P26" s="77">
        <v>5.772492318839284</v>
      </c>
      <c r="Q26" s="77">
        <v>7.903410691011004</v>
      </c>
      <c r="R26" s="77">
        <v>11.646098895743933</v>
      </c>
      <c r="S26" s="77">
        <v>13.195357655122038</v>
      </c>
      <c r="T26" s="79">
        <v>14.586310650651656</v>
      </c>
      <c r="U26" s="86"/>
      <c r="V26" s="81" t="e">
        <f aca="true" t="shared" si="12" ref="V26:AB26">100*(N26-M26)/((N$12-M$12)*M26)</f>
        <v>#DIV/0!</v>
      </c>
      <c r="W26" s="82">
        <f t="shared" si="12"/>
        <v>14.272370349498363</v>
      </c>
      <c r="X26" s="82">
        <f t="shared" si="12"/>
        <v>5.742935498837343</v>
      </c>
      <c r="Y26" s="82">
        <f t="shared" si="12"/>
        <v>3.6915049071909367</v>
      </c>
      <c r="Z26" s="82">
        <f t="shared" si="12"/>
        <v>2.3677677594242317</v>
      </c>
      <c r="AA26" s="82">
        <f t="shared" si="12"/>
        <v>0.532112520509089</v>
      </c>
      <c r="AB26" s="83">
        <f t="shared" si="12"/>
        <v>0.4216491987209433</v>
      </c>
      <c r="AD26" s="11"/>
      <c r="AE26" s="11"/>
      <c r="AF26" s="11"/>
      <c r="AG26" s="11"/>
      <c r="AH26" s="11"/>
      <c r="AI26" s="11"/>
      <c r="AJ26" s="11"/>
    </row>
    <row r="27" spans="1:36" s="18" customFormat="1" ht="12.75">
      <c r="A27" s="75" t="s">
        <v>67</v>
      </c>
      <c r="B27" s="76">
        <v>434139.8</v>
      </c>
      <c r="C27" s="77">
        <v>153.4</v>
      </c>
      <c r="D27" s="77">
        <v>0</v>
      </c>
      <c r="E27" s="77">
        <v>100</v>
      </c>
      <c r="F27" s="77">
        <v>100</v>
      </c>
      <c r="G27" s="77">
        <v>100</v>
      </c>
      <c r="H27" s="77">
        <v>100</v>
      </c>
      <c r="I27" s="77">
        <v>100</v>
      </c>
      <c r="J27" s="77">
        <v>100</v>
      </c>
      <c r="K27" s="79">
        <v>100</v>
      </c>
      <c r="L27" s="86"/>
      <c r="M27" s="85">
        <v>0</v>
      </c>
      <c r="N27" s="77">
        <v>0.8977272727272521</v>
      </c>
      <c r="O27" s="77">
        <v>3</v>
      </c>
      <c r="P27" s="77">
        <v>5.824999999999989</v>
      </c>
      <c r="Q27" s="77">
        <v>8.288636363636328</v>
      </c>
      <c r="R27" s="77">
        <v>13.4</v>
      </c>
      <c r="S27" s="77">
        <v>16.5</v>
      </c>
      <c r="T27" s="79">
        <v>18.5</v>
      </c>
      <c r="U27" s="86"/>
      <c r="V27" s="81" t="e">
        <f aca="true" t="shared" si="13" ref="V27:AB27">100*(N27-M27)/((N$12-M$12)*M27)</f>
        <v>#DIV/0!</v>
      </c>
      <c r="W27" s="82">
        <f t="shared" si="13"/>
        <v>23.41772151898811</v>
      </c>
      <c r="X27" s="82">
        <f t="shared" si="13"/>
        <v>9.416666666666629</v>
      </c>
      <c r="Y27" s="82">
        <f t="shared" si="13"/>
        <v>4.2294186500194755</v>
      </c>
      <c r="Z27" s="82">
        <f t="shared" si="13"/>
        <v>3.083356183164279</v>
      </c>
      <c r="AA27" s="82">
        <f t="shared" si="13"/>
        <v>0.925373134328358</v>
      </c>
      <c r="AB27" s="83">
        <f t="shared" si="13"/>
        <v>0.48484848484848486</v>
      </c>
      <c r="AD27" s="11"/>
      <c r="AE27" s="11"/>
      <c r="AF27" s="11"/>
      <c r="AG27" s="11"/>
      <c r="AH27" s="11"/>
      <c r="AI27" s="11"/>
      <c r="AJ27" s="11"/>
    </row>
    <row r="28" spans="1:36" s="18" customFormat="1" ht="12.75">
      <c r="A28" s="75" t="s">
        <v>68</v>
      </c>
      <c r="B28" s="76">
        <v>248810.2</v>
      </c>
      <c r="C28" s="77">
        <v>243</v>
      </c>
      <c r="D28" s="77">
        <v>0</v>
      </c>
      <c r="E28" s="77">
        <v>98.38318525526687</v>
      </c>
      <c r="F28" s="77">
        <v>98.38318525526687</v>
      </c>
      <c r="G28" s="77">
        <v>98.38318525526687</v>
      </c>
      <c r="H28" s="77">
        <v>98.38318525526687</v>
      </c>
      <c r="I28" s="77">
        <v>98.38318525526687</v>
      </c>
      <c r="J28" s="77">
        <v>98.38318525526687</v>
      </c>
      <c r="K28" s="79">
        <v>98.38318525526687</v>
      </c>
      <c r="L28" s="86"/>
      <c r="M28" s="85">
        <v>0</v>
      </c>
      <c r="N28" s="77">
        <v>1.9162361309945481</v>
      </c>
      <c r="O28" s="77">
        <v>6.7884397826134135</v>
      </c>
      <c r="P28" s="77">
        <v>13.847433324678832</v>
      </c>
      <c r="Q28" s="77">
        <v>19.813031921521087</v>
      </c>
      <c r="R28" s="77">
        <v>32.36806794898279</v>
      </c>
      <c r="S28" s="77">
        <v>40.23872276940415</v>
      </c>
      <c r="T28" s="79">
        <v>45.74818114369909</v>
      </c>
      <c r="U28" s="86"/>
      <c r="V28" s="81" t="e">
        <f aca="true" t="shared" si="14" ref="V28:AB28">100*(N28-M28)/((N$12-M$12)*M28)</f>
        <v>#DIV/0!</v>
      </c>
      <c r="W28" s="82">
        <f t="shared" si="14"/>
        <v>25.425904317387737</v>
      </c>
      <c r="X28" s="82">
        <f t="shared" si="14"/>
        <v>10.398550724637712</v>
      </c>
      <c r="Y28" s="82">
        <f t="shared" si="14"/>
        <v>4.308089778782609</v>
      </c>
      <c r="Z28" s="82">
        <f t="shared" si="14"/>
        <v>3.1683782868749923</v>
      </c>
      <c r="AA28" s="82">
        <f t="shared" si="14"/>
        <v>0.9726443768996973</v>
      </c>
      <c r="AB28" s="83">
        <f t="shared" si="14"/>
        <v>0.5476772616136919</v>
      </c>
      <c r="AD28" s="11"/>
      <c r="AE28" s="11"/>
      <c r="AF28" s="11"/>
      <c r="AG28" s="11"/>
      <c r="AH28" s="11"/>
      <c r="AI28" s="11"/>
      <c r="AJ28" s="11"/>
    </row>
    <row r="29" spans="1:36" s="18" customFormat="1" ht="12.75">
      <c r="A29" s="75" t="s">
        <v>69</v>
      </c>
      <c r="B29" s="76">
        <v>9137.6</v>
      </c>
      <c r="C29" s="77">
        <v>222.4</v>
      </c>
      <c r="D29" s="77">
        <v>0</v>
      </c>
      <c r="E29" s="77">
        <v>2</v>
      </c>
      <c r="F29" s="77">
        <v>3.836893713885484</v>
      </c>
      <c r="G29" s="77">
        <v>10.503122628844949</v>
      </c>
      <c r="H29" s="77">
        <v>13</v>
      </c>
      <c r="I29" s="77">
        <v>0</v>
      </c>
      <c r="J29" s="77">
        <v>9.97636140780949</v>
      </c>
      <c r="K29" s="79">
        <v>9.97636140780949</v>
      </c>
      <c r="L29" s="86"/>
      <c r="M29" s="85">
        <v>0</v>
      </c>
      <c r="N29" s="77">
        <v>0.040448009025643716</v>
      </c>
      <c r="O29" s="77">
        <v>0.03836893713885484</v>
      </c>
      <c r="P29" s="77">
        <v>0.04418282700052528</v>
      </c>
      <c r="Q29" s="77">
        <v>0.04605023598796604</v>
      </c>
      <c r="R29" s="77">
        <v>0</v>
      </c>
      <c r="S29" s="77">
        <v>0.0997636140780949</v>
      </c>
      <c r="T29" s="79">
        <v>0.0997636140780949</v>
      </c>
      <c r="U29" s="86"/>
      <c r="V29" s="81" t="e">
        <f aca="true" t="shared" si="15" ref="V29:AB29">100*(N29-M29)/((N$12-M$12)*M29)</f>
        <v>#DIV/0!</v>
      </c>
      <c r="W29" s="82">
        <f t="shared" si="15"/>
        <v>-0.5140109332626874</v>
      </c>
      <c r="X29" s="82">
        <f t="shared" si="15"/>
        <v>1.5152595550484829</v>
      </c>
      <c r="Y29" s="82">
        <f t="shared" si="15"/>
        <v>0.4226549350086978</v>
      </c>
      <c r="Z29" s="82">
        <f t="shared" si="15"/>
        <v>-5</v>
      </c>
      <c r="AA29" s="82" t="e">
        <f t="shared" si="15"/>
        <v>#DIV/0!</v>
      </c>
      <c r="AB29" s="83">
        <f t="shared" si="15"/>
        <v>0</v>
      </c>
      <c r="AD29" s="11"/>
      <c r="AE29" s="11"/>
      <c r="AF29" s="11"/>
      <c r="AG29" s="11"/>
      <c r="AH29" s="11"/>
      <c r="AI29" s="11"/>
      <c r="AJ29" s="11"/>
    </row>
    <row r="30" spans="1:36" s="18" customFormat="1" ht="12.75">
      <c r="A30" s="75" t="s">
        <v>70</v>
      </c>
      <c r="B30" s="76">
        <v>76191.7</v>
      </c>
      <c r="C30" s="77">
        <v>220.1</v>
      </c>
      <c r="D30" s="77">
        <v>0</v>
      </c>
      <c r="E30" s="77">
        <v>100</v>
      </c>
      <c r="F30" s="77">
        <v>100</v>
      </c>
      <c r="G30" s="77">
        <v>100</v>
      </c>
      <c r="H30" s="77">
        <v>100</v>
      </c>
      <c r="I30" s="77">
        <v>100</v>
      </c>
      <c r="J30" s="77">
        <v>100</v>
      </c>
      <c r="K30" s="79">
        <v>100</v>
      </c>
      <c r="L30" s="86"/>
      <c r="M30" s="85">
        <v>0</v>
      </c>
      <c r="N30" s="77">
        <v>1.2303030303028777</v>
      </c>
      <c r="O30" s="77">
        <v>3.6</v>
      </c>
      <c r="P30" s="77">
        <v>6.199999999999989</v>
      </c>
      <c r="Q30" s="77">
        <v>8.684848484848487</v>
      </c>
      <c r="R30" s="77">
        <v>13.6</v>
      </c>
      <c r="S30" s="77">
        <v>16.2</v>
      </c>
      <c r="T30" s="79">
        <v>18.1</v>
      </c>
      <c r="U30" s="86"/>
      <c r="V30" s="81" t="e">
        <f aca="true" t="shared" si="16" ref="V30:AB30">100*(N30-M30)/((N$12-M$12)*M30)</f>
        <v>#DIV/0!</v>
      </c>
      <c r="W30" s="82">
        <f t="shared" si="16"/>
        <v>19.261083743845994</v>
      </c>
      <c r="X30" s="82">
        <f t="shared" si="16"/>
        <v>7.22222222222219</v>
      </c>
      <c r="Y30" s="82">
        <f t="shared" si="16"/>
        <v>4.007820136852424</v>
      </c>
      <c r="Z30" s="82">
        <f t="shared" si="16"/>
        <v>2.829727843684575</v>
      </c>
      <c r="AA30" s="82">
        <f t="shared" si="16"/>
        <v>0.764705882352941</v>
      </c>
      <c r="AB30" s="83">
        <f t="shared" si="16"/>
        <v>0.4691358024691364</v>
      </c>
      <c r="AD30" s="11"/>
      <c r="AE30" s="11"/>
      <c r="AF30" s="11"/>
      <c r="AG30" s="11"/>
      <c r="AH30" s="11"/>
      <c r="AI30" s="11"/>
      <c r="AJ30" s="11"/>
    </row>
    <row r="31" spans="1:28" ht="12.75">
      <c r="A31" s="75" t="s">
        <v>71</v>
      </c>
      <c r="B31" s="76">
        <v>44252.1</v>
      </c>
      <c r="C31" s="77">
        <v>188.2</v>
      </c>
      <c r="D31" s="77">
        <v>0</v>
      </c>
      <c r="E31" s="77">
        <v>100</v>
      </c>
      <c r="F31" s="77">
        <v>100</v>
      </c>
      <c r="G31" s="77">
        <v>100</v>
      </c>
      <c r="H31" s="77">
        <v>100</v>
      </c>
      <c r="I31" s="77">
        <v>100</v>
      </c>
      <c r="J31" s="77">
        <v>100</v>
      </c>
      <c r="K31" s="79">
        <v>100</v>
      </c>
      <c r="L31" s="84"/>
      <c r="M31" s="85">
        <v>0</v>
      </c>
      <c r="N31" s="77">
        <v>1.1060606060605096</v>
      </c>
      <c r="O31" s="77">
        <v>3.5</v>
      </c>
      <c r="P31" s="77">
        <v>6.5</v>
      </c>
      <c r="Q31" s="77">
        <v>9.196969696969632</v>
      </c>
      <c r="R31" s="77">
        <v>14.7</v>
      </c>
      <c r="S31" s="77">
        <v>17.9</v>
      </c>
      <c r="T31" s="79">
        <v>19.8</v>
      </c>
      <c r="U31" s="84"/>
      <c r="V31" s="81" t="e">
        <f aca="true" t="shared" si="17" ref="V31:AB31">100*(N31-M31)/((N$12-M$12)*M31)</f>
        <v>#DIV/0!</v>
      </c>
      <c r="W31" s="82">
        <f t="shared" si="17"/>
        <v>21.643835616441116</v>
      </c>
      <c r="X31" s="82">
        <f t="shared" si="17"/>
        <v>8.571428571428571</v>
      </c>
      <c r="Y31" s="82">
        <f t="shared" si="17"/>
        <v>4.149184149184048</v>
      </c>
      <c r="Z31" s="82">
        <f t="shared" si="17"/>
        <v>2.9917627677101057</v>
      </c>
      <c r="AA31" s="82">
        <f t="shared" si="17"/>
        <v>0.8707482993197277</v>
      </c>
      <c r="AB31" s="83">
        <f t="shared" si="17"/>
        <v>0.42458100558659273</v>
      </c>
    </row>
    <row r="32" spans="1:28" ht="12.75">
      <c r="A32" s="75" t="s">
        <v>72</v>
      </c>
      <c r="B32" s="76">
        <v>92105.9</v>
      </c>
      <c r="C32" s="77">
        <v>246.2</v>
      </c>
      <c r="D32" s="77">
        <v>0</v>
      </c>
      <c r="E32" s="77">
        <v>100</v>
      </c>
      <c r="F32" s="77">
        <v>100</v>
      </c>
      <c r="G32" s="77">
        <v>100</v>
      </c>
      <c r="H32" s="77">
        <v>100</v>
      </c>
      <c r="I32" s="77">
        <v>100</v>
      </c>
      <c r="J32" s="77">
        <v>100</v>
      </c>
      <c r="K32" s="79">
        <v>100</v>
      </c>
      <c r="L32" s="84"/>
      <c r="M32" s="85">
        <v>0</v>
      </c>
      <c r="N32" s="77">
        <v>1.1439393939393767</v>
      </c>
      <c r="O32" s="77">
        <v>3.5</v>
      </c>
      <c r="P32" s="77">
        <v>6.350000000000023</v>
      </c>
      <c r="Q32" s="77">
        <v>8.953030303030346</v>
      </c>
      <c r="R32" s="77">
        <v>14.2</v>
      </c>
      <c r="S32" s="77">
        <v>17.6</v>
      </c>
      <c r="T32" s="79">
        <v>20</v>
      </c>
      <c r="U32" s="84"/>
      <c r="V32" s="81" t="e">
        <f aca="true" t="shared" si="18" ref="V32:AB32">100*(N32-M32)/((N$12-M$12)*M32)</f>
        <v>#DIV/0!</v>
      </c>
      <c r="W32" s="82">
        <f t="shared" si="18"/>
        <v>20.596026490066684</v>
      </c>
      <c r="X32" s="82">
        <f t="shared" si="18"/>
        <v>8.142857142857208</v>
      </c>
      <c r="Y32" s="82">
        <f t="shared" si="18"/>
        <v>4.099260319732777</v>
      </c>
      <c r="Z32" s="82">
        <f t="shared" si="18"/>
        <v>2.93027585039766</v>
      </c>
      <c r="AA32" s="82">
        <f t="shared" si="18"/>
        <v>0.95774647887324</v>
      </c>
      <c r="AB32" s="83">
        <f t="shared" si="18"/>
        <v>0.5454545454545451</v>
      </c>
    </row>
    <row r="33" spans="1:28" ht="12.75">
      <c r="A33" s="75" t="s">
        <v>73</v>
      </c>
      <c r="B33" s="76">
        <v>59614.6</v>
      </c>
      <c r="C33" s="77">
        <v>194.5</v>
      </c>
      <c r="D33" s="77">
        <v>0</v>
      </c>
      <c r="E33" s="77">
        <v>100</v>
      </c>
      <c r="F33" s="77">
        <v>100</v>
      </c>
      <c r="G33" s="77">
        <v>100</v>
      </c>
      <c r="H33" s="77">
        <v>100</v>
      </c>
      <c r="I33" s="77">
        <v>100</v>
      </c>
      <c r="J33" s="77">
        <v>100</v>
      </c>
      <c r="K33" s="79">
        <v>100</v>
      </c>
      <c r="L33" s="84"/>
      <c r="M33" s="85">
        <v>0</v>
      </c>
      <c r="N33" s="77">
        <v>1.0545454545455186</v>
      </c>
      <c r="O33" s="77">
        <v>3.3</v>
      </c>
      <c r="P33" s="77">
        <v>6.2000000000000455</v>
      </c>
      <c r="Q33" s="77">
        <v>8.772727272727366</v>
      </c>
      <c r="R33" s="77">
        <v>14</v>
      </c>
      <c r="S33" s="77">
        <v>17.1</v>
      </c>
      <c r="T33" s="79">
        <v>18.8</v>
      </c>
      <c r="U33" s="84"/>
      <c r="V33" s="81" t="e">
        <f aca="true" t="shared" si="19" ref="V33:AB33">100*(E33-D33)/(10*D33)</f>
        <v>#DIV/0!</v>
      </c>
      <c r="W33" s="82">
        <f t="shared" si="19"/>
        <v>0</v>
      </c>
      <c r="X33" s="82">
        <f t="shared" si="19"/>
        <v>0</v>
      </c>
      <c r="Y33" s="82">
        <f t="shared" si="19"/>
        <v>0</v>
      </c>
      <c r="Z33" s="82">
        <f t="shared" si="19"/>
        <v>0</v>
      </c>
      <c r="AA33" s="82">
        <f t="shared" si="19"/>
        <v>0</v>
      </c>
      <c r="AB33" s="83">
        <f t="shared" si="19"/>
        <v>0</v>
      </c>
    </row>
    <row r="34" spans="1:28" ht="12.75">
      <c r="A34" s="75" t="s">
        <v>74</v>
      </c>
      <c r="B34" s="76">
        <v>77473</v>
      </c>
      <c r="C34" s="77">
        <v>202.7</v>
      </c>
      <c r="D34" s="77">
        <v>0</v>
      </c>
      <c r="E34" s="77">
        <v>100</v>
      </c>
      <c r="F34" s="77">
        <v>100</v>
      </c>
      <c r="G34" s="77">
        <v>100</v>
      </c>
      <c r="H34" s="77">
        <v>100</v>
      </c>
      <c r="I34" s="77">
        <v>100</v>
      </c>
      <c r="J34" s="77">
        <v>100</v>
      </c>
      <c r="K34" s="79">
        <v>100</v>
      </c>
      <c r="L34" s="84"/>
      <c r="M34" s="85">
        <v>0</v>
      </c>
      <c r="N34" s="77">
        <v>1.178030303030198</v>
      </c>
      <c r="O34" s="77">
        <v>3.5</v>
      </c>
      <c r="P34" s="77">
        <v>6.274999999999977</v>
      </c>
      <c r="Q34" s="77">
        <v>8.823484848484895</v>
      </c>
      <c r="R34" s="77">
        <v>13.9</v>
      </c>
      <c r="S34" s="77">
        <v>16.9</v>
      </c>
      <c r="T34" s="79">
        <v>18.7</v>
      </c>
      <c r="U34" s="84"/>
      <c r="V34" s="81" t="e">
        <f aca="true" t="shared" si="20" ref="V34:AB34">100*(N34-M34)/((N$12-M$12)*M34)</f>
        <v>#DIV/0!</v>
      </c>
      <c r="W34" s="82">
        <f t="shared" si="20"/>
        <v>19.710610932478534</v>
      </c>
      <c r="X34" s="82">
        <f t="shared" si="20"/>
        <v>7.928571428571364</v>
      </c>
      <c r="Y34" s="82">
        <f t="shared" si="20"/>
        <v>4.061330435832553</v>
      </c>
      <c r="Z34" s="82">
        <f t="shared" si="20"/>
        <v>2.8767064480123223</v>
      </c>
      <c r="AA34" s="82">
        <f t="shared" si="20"/>
        <v>0.8633093525179851</v>
      </c>
      <c r="AB34" s="83">
        <f t="shared" si="20"/>
        <v>0.42603550295858006</v>
      </c>
    </row>
    <row r="35" spans="1:28" ht="12.75">
      <c r="A35" s="75" t="s">
        <v>75</v>
      </c>
      <c r="B35" s="76">
        <v>278.8</v>
      </c>
      <c r="C35" s="77">
        <v>226.2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9">
        <v>0</v>
      </c>
      <c r="L35" s="84"/>
      <c r="M35" s="85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9">
        <v>0</v>
      </c>
      <c r="U35" s="84"/>
      <c r="V35" s="81" t="e">
        <f aca="true" t="shared" si="21" ref="V35:AB35">100*(N35-M35)/((N$12-M$12)*M35)</f>
        <v>#DIV/0!</v>
      </c>
      <c r="W35" s="82" t="e">
        <f t="shared" si="21"/>
        <v>#DIV/0!</v>
      </c>
      <c r="X35" s="82" t="e">
        <f t="shared" si="21"/>
        <v>#DIV/0!</v>
      </c>
      <c r="Y35" s="82" t="e">
        <f t="shared" si="21"/>
        <v>#DIV/0!</v>
      </c>
      <c r="Z35" s="82" t="e">
        <f t="shared" si="21"/>
        <v>#DIV/0!</v>
      </c>
      <c r="AA35" s="82" t="e">
        <f t="shared" si="21"/>
        <v>#DIV/0!</v>
      </c>
      <c r="AB35" s="83" t="e">
        <f t="shared" si="21"/>
        <v>#DIV/0!</v>
      </c>
    </row>
    <row r="36" spans="1:28" ht="12.75">
      <c r="A36" s="75" t="s">
        <v>76</v>
      </c>
      <c r="B36" s="76">
        <v>314168.2</v>
      </c>
      <c r="C36" s="77">
        <v>221.6</v>
      </c>
      <c r="D36" s="77">
        <v>0</v>
      </c>
      <c r="E36" s="77">
        <v>100</v>
      </c>
      <c r="F36" s="77">
        <v>100</v>
      </c>
      <c r="G36" s="77">
        <v>100</v>
      </c>
      <c r="H36" s="77">
        <v>100</v>
      </c>
      <c r="I36" s="77">
        <v>100</v>
      </c>
      <c r="J36" s="77">
        <v>100</v>
      </c>
      <c r="K36" s="79">
        <v>100</v>
      </c>
      <c r="L36" s="84"/>
      <c r="M36" s="85">
        <v>0</v>
      </c>
      <c r="N36" s="77">
        <v>1.1750000000000682</v>
      </c>
      <c r="O36" s="77">
        <v>3.4</v>
      </c>
      <c r="P36" s="77">
        <v>5.975000000000023</v>
      </c>
      <c r="Q36" s="77">
        <v>8.375000000000057</v>
      </c>
      <c r="R36" s="77">
        <v>13.1</v>
      </c>
      <c r="S36" s="77">
        <v>15.8</v>
      </c>
      <c r="T36" s="79">
        <v>17.5</v>
      </c>
      <c r="U36" s="84"/>
      <c r="V36" s="81" t="e">
        <f aca="true" t="shared" si="22" ref="V36:AB36">100*(N36-M36)/((N$12-M$12)*M36)</f>
        <v>#DIV/0!</v>
      </c>
      <c r="W36" s="82">
        <f t="shared" si="22"/>
        <v>18.936170212764278</v>
      </c>
      <c r="X36" s="82">
        <f t="shared" si="22"/>
        <v>7.573529411764773</v>
      </c>
      <c r="Y36" s="82">
        <f t="shared" si="22"/>
        <v>4.016736401673682</v>
      </c>
      <c r="Z36" s="82">
        <f t="shared" si="22"/>
        <v>2.8208955223880063</v>
      </c>
      <c r="AA36" s="82">
        <f t="shared" si="22"/>
        <v>0.8244274809160309</v>
      </c>
      <c r="AB36" s="83">
        <f t="shared" si="22"/>
        <v>0.4303797468354429</v>
      </c>
    </row>
    <row r="37" spans="1:28" ht="12.75">
      <c r="A37" s="75" t="s">
        <v>77</v>
      </c>
      <c r="B37" s="76">
        <v>51133.6</v>
      </c>
      <c r="C37" s="77">
        <v>219.9</v>
      </c>
      <c r="D37" s="77">
        <v>0</v>
      </c>
      <c r="E37" s="77">
        <v>100</v>
      </c>
      <c r="F37" s="77">
        <v>100</v>
      </c>
      <c r="G37" s="77">
        <v>100</v>
      </c>
      <c r="H37" s="77">
        <v>100</v>
      </c>
      <c r="I37" s="77">
        <v>100</v>
      </c>
      <c r="J37" s="77">
        <v>100</v>
      </c>
      <c r="K37" s="79">
        <v>100</v>
      </c>
      <c r="L37" s="84"/>
      <c r="M37" s="85">
        <v>0</v>
      </c>
      <c r="N37" s="77">
        <v>1.2045454545453254</v>
      </c>
      <c r="O37" s="77">
        <v>3.5</v>
      </c>
      <c r="P37" s="77">
        <v>5.949999999999989</v>
      </c>
      <c r="Q37" s="77">
        <v>8.322727272727263</v>
      </c>
      <c r="R37" s="77">
        <v>13</v>
      </c>
      <c r="S37" s="77">
        <v>16</v>
      </c>
      <c r="T37" s="79">
        <v>17.7</v>
      </c>
      <c r="U37" s="84"/>
      <c r="V37" s="81" t="e">
        <f aca="true" t="shared" si="23" ref="V37:AB37">100*(N37-M37)/((N$12-M$12)*M37)</f>
        <v>#DIV/0!</v>
      </c>
      <c r="W37" s="82">
        <f t="shared" si="23"/>
        <v>19.056603773588023</v>
      </c>
      <c r="X37" s="82">
        <f t="shared" si="23"/>
        <v>6.999999999999967</v>
      </c>
      <c r="Y37" s="82">
        <f t="shared" si="23"/>
        <v>3.987776928953411</v>
      </c>
      <c r="Z37" s="82">
        <f t="shared" si="23"/>
        <v>2.8099399235390585</v>
      </c>
      <c r="AA37" s="82">
        <f t="shared" si="23"/>
        <v>0.9230769230769231</v>
      </c>
      <c r="AB37" s="83">
        <f t="shared" si="23"/>
        <v>0.4249999999999999</v>
      </c>
    </row>
    <row r="38" spans="1:28" ht="12.75">
      <c r="A38" s="75" t="s">
        <v>78</v>
      </c>
      <c r="B38" s="76">
        <v>21007.8</v>
      </c>
      <c r="C38" s="77">
        <v>230</v>
      </c>
      <c r="D38" s="77">
        <v>0</v>
      </c>
      <c r="E38" s="77">
        <v>100</v>
      </c>
      <c r="F38" s="77">
        <v>100</v>
      </c>
      <c r="G38" s="77">
        <v>100</v>
      </c>
      <c r="H38" s="77">
        <v>100</v>
      </c>
      <c r="I38" s="77">
        <v>100</v>
      </c>
      <c r="J38" s="77">
        <v>100</v>
      </c>
      <c r="K38" s="79">
        <v>100</v>
      </c>
      <c r="L38" s="84"/>
      <c r="M38" s="85">
        <v>0</v>
      </c>
      <c r="N38" s="77">
        <v>1.5825757575757962</v>
      </c>
      <c r="O38" s="77">
        <v>4.6</v>
      </c>
      <c r="P38" s="77">
        <v>7.8250000000000455</v>
      </c>
      <c r="Q38" s="77">
        <v>10.94621212121217</v>
      </c>
      <c r="R38" s="77">
        <v>17.1</v>
      </c>
      <c r="S38" s="77">
        <v>20.6</v>
      </c>
      <c r="T38" s="79">
        <v>23.3</v>
      </c>
      <c r="U38" s="84"/>
      <c r="V38" s="81" t="e">
        <f aca="true" t="shared" si="24" ref="V38:AB38">100*(N38-M38)/((N$12-M$12)*M38)</f>
        <v>#DIV/0!</v>
      </c>
      <c r="W38" s="82">
        <f t="shared" si="24"/>
        <v>19.066539013881528</v>
      </c>
      <c r="X38" s="82">
        <f t="shared" si="24"/>
        <v>7.010869565217491</v>
      </c>
      <c r="Y38" s="82">
        <f t="shared" si="24"/>
        <v>3.988769483977133</v>
      </c>
      <c r="Z38" s="82">
        <f t="shared" si="24"/>
        <v>2.8109211710152606</v>
      </c>
      <c r="AA38" s="82">
        <f t="shared" si="24"/>
        <v>0.8187134502923975</v>
      </c>
      <c r="AB38" s="83">
        <f t="shared" si="24"/>
        <v>0.524271844660194</v>
      </c>
    </row>
    <row r="39" spans="1:28" ht="12.75">
      <c r="A39" s="75" t="s">
        <v>79</v>
      </c>
      <c r="B39" s="76">
        <v>102115</v>
      </c>
      <c r="C39" s="77">
        <v>99.9</v>
      </c>
      <c r="D39" s="77">
        <v>0</v>
      </c>
      <c r="E39" s="77">
        <v>98.67629633255717</v>
      </c>
      <c r="F39" s="77">
        <v>98.67629633256622</v>
      </c>
      <c r="G39" s="77">
        <v>98.67629633256752</v>
      </c>
      <c r="H39" s="77">
        <v>98.67629633257269</v>
      </c>
      <c r="I39" s="77">
        <v>100</v>
      </c>
      <c r="J39" s="77">
        <v>100</v>
      </c>
      <c r="K39" s="79">
        <v>100</v>
      </c>
      <c r="L39" s="84"/>
      <c r="M39" s="85">
        <v>0</v>
      </c>
      <c r="N39" s="77">
        <v>1.36770238619863</v>
      </c>
      <c r="O39" s="77">
        <v>4.440433334965481</v>
      </c>
      <c r="P39" s="77">
        <v>7.779663149390444</v>
      </c>
      <c r="Q39" s="77">
        <v>10.985643530986295</v>
      </c>
      <c r="R39" s="77">
        <v>17.6</v>
      </c>
      <c r="S39" s="77">
        <v>21.9</v>
      </c>
      <c r="T39" s="79">
        <v>24.8</v>
      </c>
      <c r="U39" s="84"/>
      <c r="V39" s="81" t="e">
        <f aca="true" t="shared" si="25" ref="V39:AB39">100*(N39-M39)/((N$12-M$12)*M39)</f>
        <v>#DIV/0!</v>
      </c>
      <c r="W39" s="82">
        <f t="shared" si="25"/>
        <v>22.46637119137556</v>
      </c>
      <c r="X39" s="82">
        <f t="shared" si="25"/>
        <v>7.520053928364904</v>
      </c>
      <c r="Y39" s="82">
        <f t="shared" si="25"/>
        <v>4.12097583151405</v>
      </c>
      <c r="Z39" s="82">
        <f t="shared" si="25"/>
        <v>3.0104547131704846</v>
      </c>
      <c r="AA39" s="82">
        <f t="shared" si="25"/>
        <v>0.9772727272727265</v>
      </c>
      <c r="AB39" s="83">
        <f t="shared" si="25"/>
        <v>0.5296803652968041</v>
      </c>
    </row>
    <row r="40" spans="1:28" ht="12.75">
      <c r="A40" s="75" t="s">
        <v>80</v>
      </c>
      <c r="B40" s="87" t="s">
        <v>81</v>
      </c>
      <c r="C40" s="88" t="s">
        <v>81</v>
      </c>
      <c r="D40" s="88" t="s">
        <v>81</v>
      </c>
      <c r="E40" s="88" t="s">
        <v>81</v>
      </c>
      <c r="F40" s="88" t="s">
        <v>81</v>
      </c>
      <c r="G40" s="88" t="s">
        <v>81</v>
      </c>
      <c r="H40" s="88" t="s">
        <v>81</v>
      </c>
      <c r="I40" s="88" t="s">
        <v>81</v>
      </c>
      <c r="J40" s="88" t="s">
        <v>81</v>
      </c>
      <c r="K40" s="89" t="s">
        <v>81</v>
      </c>
      <c r="L40" s="84"/>
      <c r="M40" s="90" t="s">
        <v>81</v>
      </c>
      <c r="N40" s="88" t="s">
        <v>81</v>
      </c>
      <c r="O40" s="88" t="s">
        <v>81</v>
      </c>
      <c r="P40" s="88" t="s">
        <v>81</v>
      </c>
      <c r="Q40" s="88" t="s">
        <v>81</v>
      </c>
      <c r="R40" s="88" t="s">
        <v>81</v>
      </c>
      <c r="S40" s="88" t="s">
        <v>81</v>
      </c>
      <c r="T40" s="89" t="s">
        <v>81</v>
      </c>
      <c r="U40" s="84"/>
      <c r="V40" s="91"/>
      <c r="W40" s="92"/>
      <c r="X40" s="92"/>
      <c r="Y40" s="92"/>
      <c r="Z40" s="92"/>
      <c r="AA40" s="92"/>
      <c r="AB40" s="93"/>
    </row>
    <row r="41" spans="1:28" ht="12.75">
      <c r="A41" s="75" t="s">
        <v>82</v>
      </c>
      <c r="B41" s="76">
        <v>320237</v>
      </c>
      <c r="C41" s="77">
        <v>135.7</v>
      </c>
      <c r="D41" s="77">
        <v>0</v>
      </c>
      <c r="E41" s="77">
        <v>100</v>
      </c>
      <c r="F41" s="77">
        <v>100</v>
      </c>
      <c r="G41" s="77">
        <v>100</v>
      </c>
      <c r="H41" s="77">
        <v>100</v>
      </c>
      <c r="I41" s="77">
        <v>100</v>
      </c>
      <c r="J41" s="77">
        <v>100</v>
      </c>
      <c r="K41" s="79">
        <v>100</v>
      </c>
      <c r="L41" s="84"/>
      <c r="M41" s="85">
        <v>0</v>
      </c>
      <c r="N41" s="77">
        <v>0.9083333333334167</v>
      </c>
      <c r="O41" s="77">
        <v>3.1</v>
      </c>
      <c r="P41" s="77">
        <v>5.975000000000023</v>
      </c>
      <c r="Q41" s="77">
        <v>8.508333333333269</v>
      </c>
      <c r="R41" s="77">
        <v>13.8</v>
      </c>
      <c r="S41" s="77">
        <v>17.2</v>
      </c>
      <c r="T41" s="79">
        <v>19.3</v>
      </c>
      <c r="U41" s="84"/>
      <c r="V41" s="81" t="e">
        <f aca="true" t="shared" si="26" ref="V41:AB41">100*(N41-M41)/((N$12-M$12)*M41)</f>
        <v>#DIV/0!</v>
      </c>
      <c r="W41" s="82">
        <f t="shared" si="26"/>
        <v>24.128440366969343</v>
      </c>
      <c r="X41" s="82">
        <f t="shared" si="26"/>
        <v>9.27419354838717</v>
      </c>
      <c r="Y41" s="82">
        <f t="shared" si="26"/>
        <v>4.23988842398868</v>
      </c>
      <c r="Z41" s="82">
        <f t="shared" si="26"/>
        <v>3.109696376101923</v>
      </c>
      <c r="AA41" s="82">
        <f t="shared" si="26"/>
        <v>0.9855072463768113</v>
      </c>
      <c r="AB41" s="83">
        <f t="shared" si="26"/>
        <v>0.4883720930232561</v>
      </c>
    </row>
    <row r="42" spans="1:28" ht="12.75">
      <c r="A42" s="75" t="s">
        <v>83</v>
      </c>
      <c r="B42" s="76">
        <v>33645</v>
      </c>
      <c r="C42" s="77">
        <v>169.8</v>
      </c>
      <c r="D42" s="77">
        <v>0</v>
      </c>
      <c r="E42" s="77">
        <v>100</v>
      </c>
      <c r="F42" s="77">
        <v>100</v>
      </c>
      <c r="G42" s="77">
        <v>100</v>
      </c>
      <c r="H42" s="77">
        <v>100</v>
      </c>
      <c r="I42" s="77">
        <v>100</v>
      </c>
      <c r="J42" s="77">
        <v>100</v>
      </c>
      <c r="K42" s="79">
        <v>100</v>
      </c>
      <c r="L42" s="84"/>
      <c r="M42" s="85">
        <v>0</v>
      </c>
      <c r="N42" s="77">
        <v>2.49848484848485</v>
      </c>
      <c r="O42" s="77">
        <v>6.7</v>
      </c>
      <c r="P42" s="77">
        <v>11.25</v>
      </c>
      <c r="Q42" s="77">
        <v>15.625757575757575</v>
      </c>
      <c r="R42" s="77">
        <v>23.9</v>
      </c>
      <c r="S42" s="77">
        <v>28.1</v>
      </c>
      <c r="T42" s="79">
        <v>30.8</v>
      </c>
      <c r="U42" s="84"/>
      <c r="V42" s="81" t="e">
        <f aca="true" t="shared" si="27" ref="V42:AB42">100*(N42-M42)/((N$12-M$12)*M42)</f>
        <v>#DIV/0!</v>
      </c>
      <c r="W42" s="82">
        <f t="shared" si="27"/>
        <v>16.816252274105505</v>
      </c>
      <c r="X42" s="82">
        <f t="shared" si="27"/>
        <v>6.791044776119403</v>
      </c>
      <c r="Y42" s="82">
        <f t="shared" si="27"/>
        <v>3.889562289562289</v>
      </c>
      <c r="Z42" s="82">
        <f t="shared" si="27"/>
        <v>2.6476292058566857</v>
      </c>
      <c r="AA42" s="82">
        <f t="shared" si="27"/>
        <v>0.7029288702928875</v>
      </c>
      <c r="AB42" s="83">
        <f t="shared" si="27"/>
        <v>0.3843416370106761</v>
      </c>
    </row>
    <row r="43" spans="1:28" ht="12.75">
      <c r="A43" s="75" t="s">
        <v>84</v>
      </c>
      <c r="B43" s="76">
        <v>105321.5</v>
      </c>
      <c r="C43" s="77">
        <v>250.1</v>
      </c>
      <c r="D43" s="77">
        <v>0</v>
      </c>
      <c r="E43" s="77">
        <v>100</v>
      </c>
      <c r="F43" s="77">
        <v>100</v>
      </c>
      <c r="G43" s="77">
        <v>98.54926740187625</v>
      </c>
      <c r="H43" s="77">
        <v>97.09853480375364</v>
      </c>
      <c r="I43" s="77">
        <v>91.27879872580623</v>
      </c>
      <c r="J43" s="77">
        <v>91.27879872580623</v>
      </c>
      <c r="K43" s="79">
        <v>89.08579919579573</v>
      </c>
      <c r="L43" s="84"/>
      <c r="M43" s="85">
        <v>0</v>
      </c>
      <c r="N43" s="77">
        <v>0.9464412608781458</v>
      </c>
      <c r="O43" s="77">
        <v>2.9</v>
      </c>
      <c r="P43" s="77">
        <v>5.445846076062367</v>
      </c>
      <c r="Q43" s="77">
        <v>7.695548483654477</v>
      </c>
      <c r="R43" s="77">
        <v>12.231359029258034</v>
      </c>
      <c r="S43" s="77">
        <v>15.517395783387057</v>
      </c>
      <c r="T43" s="79">
        <v>16.926301847201188</v>
      </c>
      <c r="U43" s="84"/>
      <c r="V43" s="81" t="e">
        <f aca="true" t="shared" si="28" ref="V43:AB43">100*(N43-M43)/((N$12-M$12)*M43)</f>
        <v>#DIV/0!</v>
      </c>
      <c r="W43" s="82">
        <f t="shared" si="28"/>
        <v>20.641098606682306</v>
      </c>
      <c r="X43" s="82">
        <f t="shared" si="28"/>
        <v>8.778779572628851</v>
      </c>
      <c r="Y43" s="82">
        <f t="shared" si="28"/>
        <v>4.131042956724116</v>
      </c>
      <c r="Z43" s="82">
        <f t="shared" si="28"/>
        <v>2.9470352602142156</v>
      </c>
      <c r="AA43" s="82">
        <f t="shared" si="28"/>
        <v>1.0746268656716418</v>
      </c>
      <c r="AB43" s="83">
        <f t="shared" si="28"/>
        <v>0.3631810603999692</v>
      </c>
    </row>
    <row r="44" spans="1:28" ht="12.75">
      <c r="A44" s="75" t="s">
        <v>85</v>
      </c>
      <c r="B44" s="76">
        <v>243787.7</v>
      </c>
      <c r="C44" s="77">
        <v>236.7</v>
      </c>
      <c r="D44" s="77">
        <v>0</v>
      </c>
      <c r="E44" s="77">
        <v>100</v>
      </c>
      <c r="F44" s="77">
        <v>100</v>
      </c>
      <c r="G44" s="77">
        <v>100</v>
      </c>
      <c r="H44" s="77">
        <v>100</v>
      </c>
      <c r="I44" s="77">
        <v>100</v>
      </c>
      <c r="J44" s="77">
        <v>100</v>
      </c>
      <c r="K44" s="79">
        <v>100</v>
      </c>
      <c r="L44" s="84"/>
      <c r="M44" s="85">
        <v>0</v>
      </c>
      <c r="N44" s="77">
        <v>0.9583333333333144</v>
      </c>
      <c r="O44" s="77">
        <v>3</v>
      </c>
      <c r="P44" s="77">
        <v>5.425000000000011</v>
      </c>
      <c r="Q44" s="77">
        <v>7.65833333333336</v>
      </c>
      <c r="R44" s="77">
        <v>12.2</v>
      </c>
      <c r="S44" s="77">
        <v>15</v>
      </c>
      <c r="T44" s="79">
        <v>16.8</v>
      </c>
      <c r="U44" s="84"/>
      <c r="V44" s="81" t="e">
        <f aca="true" t="shared" si="29" ref="V44:AB44">100*(N44-M44)/((N$12-M$12)*M44)</f>
        <v>#DIV/0!</v>
      </c>
      <c r="W44" s="82">
        <f t="shared" si="29"/>
        <v>21.304347826087575</v>
      </c>
      <c r="X44" s="82">
        <f t="shared" si="29"/>
        <v>8.083333333333371</v>
      </c>
      <c r="Y44" s="82">
        <f t="shared" si="29"/>
        <v>4.1167434715822</v>
      </c>
      <c r="Z44" s="82">
        <f t="shared" si="29"/>
        <v>2.9651795429814736</v>
      </c>
      <c r="AA44" s="82">
        <f t="shared" si="29"/>
        <v>0.918032786885246</v>
      </c>
      <c r="AB44" s="83">
        <f t="shared" si="29"/>
        <v>0.48000000000000015</v>
      </c>
    </row>
    <row r="45" spans="1:28" ht="12.75">
      <c r="A45" s="75" t="s">
        <v>86</v>
      </c>
      <c r="B45" s="76">
        <v>776860.6</v>
      </c>
      <c r="C45" s="77">
        <v>192.8</v>
      </c>
      <c r="D45" s="77">
        <v>0</v>
      </c>
      <c r="E45" s="77">
        <v>64.38829995154083</v>
      </c>
      <c r="F45" s="77">
        <v>68.48402403211078</v>
      </c>
      <c r="G45" s="77">
        <v>72.57974811268139</v>
      </c>
      <c r="H45" s="77">
        <v>76.67547219325161</v>
      </c>
      <c r="I45" s="77">
        <v>77.62428677680397</v>
      </c>
      <c r="J45" s="77">
        <v>76.2144585527957</v>
      </c>
      <c r="K45" s="79">
        <v>76.0329201918594</v>
      </c>
      <c r="L45" s="84"/>
      <c r="M45" s="85">
        <v>0</v>
      </c>
      <c r="N45" s="77">
        <v>0.7009326118405284</v>
      </c>
      <c r="O45" s="77">
        <v>2.259972793059656</v>
      </c>
      <c r="P45" s="77">
        <v>4.201952486713822</v>
      </c>
      <c r="Q45" s="77">
        <v>5.952462424150497</v>
      </c>
      <c r="R45" s="77">
        <v>9.54778727354689</v>
      </c>
      <c r="S45" s="77">
        <v>11.584597700024947</v>
      </c>
      <c r="T45" s="79">
        <v>12.621464751848661</v>
      </c>
      <c r="U45" s="84"/>
      <c r="V45" s="81" t="e">
        <f aca="true" t="shared" si="30" ref="V45:AB45">100*(N45-M45)/((N$12-M$12)*M45)</f>
        <v>#DIV/0!</v>
      </c>
      <c r="W45" s="82">
        <f t="shared" si="30"/>
        <v>22.242369022114076</v>
      </c>
      <c r="X45" s="82">
        <f t="shared" si="30"/>
        <v>8.592933948665033</v>
      </c>
      <c r="Y45" s="82">
        <f t="shared" si="30"/>
        <v>4.1659441485157735</v>
      </c>
      <c r="Z45" s="82">
        <f t="shared" si="30"/>
        <v>3.0200315375443116</v>
      </c>
      <c r="AA45" s="82">
        <f t="shared" si="30"/>
        <v>0.8533120263880393</v>
      </c>
      <c r="AB45" s="83">
        <f t="shared" si="30"/>
        <v>0.358015730428509</v>
      </c>
    </row>
    <row r="46" spans="1:28" ht="12.75">
      <c r="A46" s="94" t="s">
        <v>87</v>
      </c>
      <c r="B46" s="76">
        <v>5532724</v>
      </c>
      <c r="C46" s="77">
        <v>219.32552229787714</v>
      </c>
      <c r="D46" s="77">
        <v>0</v>
      </c>
      <c r="E46" s="77">
        <v>74.76528171897489</v>
      </c>
      <c r="F46" s="77">
        <v>75.24287493827633</v>
      </c>
      <c r="G46" s="77">
        <v>75.70082777790228</v>
      </c>
      <c r="H46" s="77">
        <v>76.15189470262143</v>
      </c>
      <c r="I46" s="77">
        <v>75.94895931913466</v>
      </c>
      <c r="J46" s="77">
        <v>75.513560770427</v>
      </c>
      <c r="K46" s="79">
        <v>75.4471612898095</v>
      </c>
      <c r="L46" s="84"/>
      <c r="M46" s="85">
        <v>0</v>
      </c>
      <c r="N46" s="77">
        <v>1.4004607419747863</v>
      </c>
      <c r="O46" s="77">
        <v>4.109559508119329</v>
      </c>
      <c r="P46" s="77">
        <v>7.339245340992983</v>
      </c>
      <c r="Q46" s="77">
        <v>10.308637640502061</v>
      </c>
      <c r="R46" s="77">
        <v>16.192328608837165</v>
      </c>
      <c r="S46" s="77">
        <v>19.477123445883073</v>
      </c>
      <c r="T46" s="79">
        <v>21.532941829377354</v>
      </c>
      <c r="U46" s="84"/>
      <c r="V46" s="81" t="e">
        <f aca="true" t="shared" si="31" ref="V46:AB46">100*(N46-M46)/((N$12-M$12)*M46)</f>
        <v>#DIV/0!</v>
      </c>
      <c r="W46" s="82">
        <f t="shared" si="31"/>
        <v>19.3443392231363</v>
      </c>
      <c r="X46" s="82">
        <f t="shared" si="31"/>
        <v>7.858958670613499</v>
      </c>
      <c r="Y46" s="82">
        <f t="shared" si="31"/>
        <v>4.045909574549427</v>
      </c>
      <c r="Z46" s="82">
        <f t="shared" si="31"/>
        <v>2.8537674780702402</v>
      </c>
      <c r="AA46" s="82">
        <f t="shared" si="31"/>
        <v>0.8114447072802586</v>
      </c>
      <c r="AB46" s="83">
        <f t="shared" si="31"/>
        <v>0.42220164372964913</v>
      </c>
    </row>
    <row r="47" spans="1:28" ht="12.75">
      <c r="A47" s="94" t="s">
        <v>88</v>
      </c>
      <c r="B47" s="76">
        <v>3205393.9</v>
      </c>
      <c r="C47" s="77">
        <v>236.29192371021858</v>
      </c>
      <c r="D47" s="77">
        <v>0</v>
      </c>
      <c r="E47" s="77">
        <v>79.58805000533623</v>
      </c>
      <c r="F47" s="77">
        <v>79.41452998959036</v>
      </c>
      <c r="G47" s="77">
        <v>79.2410099738444</v>
      </c>
      <c r="H47" s="77">
        <v>79.0674899580985</v>
      </c>
      <c r="I47" s="77">
        <v>78.71553633392763</v>
      </c>
      <c r="J47" s="77">
        <v>78.27725634593614</v>
      </c>
      <c r="K47" s="79">
        <v>78.27870078619667</v>
      </c>
      <c r="L47" s="84"/>
      <c r="M47" s="85">
        <v>0</v>
      </c>
      <c r="N47" s="77">
        <v>1.712545447577026</v>
      </c>
      <c r="O47" s="77">
        <v>4.900937585237185</v>
      </c>
      <c r="P47" s="77">
        <v>8.676746095854256</v>
      </c>
      <c r="Q47" s="77">
        <v>12.15884641999283</v>
      </c>
      <c r="R47" s="77">
        <v>18.981027813773526</v>
      </c>
      <c r="S47" s="77">
        <v>22.64593058282166</v>
      </c>
      <c r="T47" s="79">
        <v>25.002479701480677</v>
      </c>
      <c r="U47" s="84"/>
      <c r="V47" s="81" t="e">
        <f aca="true" t="shared" si="32" ref="V47:AB47">100*(N47-M47)/((N$12-M$12)*M47)</f>
        <v>#DIV/0!</v>
      </c>
      <c r="W47" s="82">
        <f t="shared" si="32"/>
        <v>18.61785415488515</v>
      </c>
      <c r="X47" s="82">
        <f t="shared" si="32"/>
        <v>7.7042574914455635</v>
      </c>
      <c r="Y47" s="82">
        <f t="shared" si="32"/>
        <v>4.013140739248231</v>
      </c>
      <c r="Z47" s="82">
        <f t="shared" si="32"/>
        <v>2.805439413463995</v>
      </c>
      <c r="AA47" s="82">
        <f t="shared" si="32"/>
        <v>0.7723296767709718</v>
      </c>
      <c r="AB47" s="83">
        <f t="shared" si="32"/>
        <v>0.4162423990554146</v>
      </c>
    </row>
    <row r="48" spans="1:28" ht="12.75">
      <c r="A48" s="94" t="s">
        <v>89</v>
      </c>
      <c r="B48" s="76">
        <v>745363.3</v>
      </c>
      <c r="C48" s="77">
        <v>218.50329943800557</v>
      </c>
      <c r="D48" s="77">
        <v>0</v>
      </c>
      <c r="E48" s="77">
        <v>98.76118826886164</v>
      </c>
      <c r="F48" s="77">
        <v>98.78370722035817</v>
      </c>
      <c r="G48" s="77">
        <v>98.86543023158417</v>
      </c>
      <c r="H48" s="77">
        <v>98.89604009212688</v>
      </c>
      <c r="I48" s="77">
        <v>98.73666975554067</v>
      </c>
      <c r="J48" s="77">
        <v>98.8589725305767</v>
      </c>
      <c r="K48" s="79">
        <v>98.8589725305767</v>
      </c>
      <c r="L48" s="84"/>
      <c r="M48" s="85">
        <v>0</v>
      </c>
      <c r="N48" s="77">
        <v>1.162568926678655</v>
      </c>
      <c r="O48" s="77">
        <v>3.439333221799356</v>
      </c>
      <c r="P48" s="77">
        <v>6.100170111675756</v>
      </c>
      <c r="Q48" s="77">
        <v>8.568970704174319</v>
      </c>
      <c r="R48" s="77">
        <v>13.47754775422938</v>
      </c>
      <c r="S48" s="77">
        <v>16.356926575268734</v>
      </c>
      <c r="T48" s="79">
        <v>18.192847018360037</v>
      </c>
      <c r="U48" s="84"/>
      <c r="V48" s="81" t="e">
        <f aca="true" t="shared" si="33" ref="V48:AB48">100*(N48-M48)/((N$12-M$12)*M48)</f>
        <v>#DIV/0!</v>
      </c>
      <c r="W48" s="82">
        <f t="shared" si="33"/>
        <v>19.583908040834988</v>
      </c>
      <c r="X48" s="82">
        <f t="shared" si="33"/>
        <v>7.736490529650774</v>
      </c>
      <c r="Y48" s="82">
        <f t="shared" si="33"/>
        <v>4.047101223904012</v>
      </c>
      <c r="Z48" s="82">
        <f t="shared" si="33"/>
        <v>2.8641579131924675</v>
      </c>
      <c r="AA48" s="82">
        <f t="shared" si="33"/>
        <v>0.8545705416286213</v>
      </c>
      <c r="AB48" s="83">
        <f t="shared" si="33"/>
        <v>0.44896464739706543</v>
      </c>
    </row>
    <row r="49" spans="1:28" ht="13.5" thickBot="1">
      <c r="A49" s="95" t="s">
        <v>90</v>
      </c>
      <c r="B49" s="96">
        <v>455997</v>
      </c>
      <c r="C49" s="97">
        <v>130.19903727436804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8">
        <v>0</v>
      </c>
      <c r="L49" s="84"/>
      <c r="M49" s="99">
        <v>0</v>
      </c>
      <c r="N49" s="97">
        <v>1.1285302174370428</v>
      </c>
      <c r="O49" s="97">
        <v>3.6657939635567782</v>
      </c>
      <c r="P49" s="97">
        <v>6.768339764296722</v>
      </c>
      <c r="Q49" s="97">
        <v>9.58824453772651</v>
      </c>
      <c r="R49" s="97">
        <v>15.396176071333803</v>
      </c>
      <c r="S49" s="97">
        <v>19.0567468645627</v>
      </c>
      <c r="T49" s="98">
        <v>21.38016719408242</v>
      </c>
      <c r="U49" s="84"/>
      <c r="V49" s="100" t="e">
        <f aca="true" t="shared" si="34" ref="V49:AB49">100*(N49-M49)/((N$12-M$12)*M49)</f>
        <v>#DIV/0!</v>
      </c>
      <c r="W49" s="101">
        <f t="shared" si="34"/>
        <v>22.482904816514413</v>
      </c>
      <c r="X49" s="101">
        <f t="shared" si="34"/>
        <v>8.46350294529282</v>
      </c>
      <c r="Y49" s="101">
        <f t="shared" si="34"/>
        <v>4.166316809780893</v>
      </c>
      <c r="Z49" s="101">
        <f t="shared" si="34"/>
        <v>3.0286730332935505</v>
      </c>
      <c r="AA49" s="101">
        <f t="shared" si="34"/>
        <v>0.9510337570234801</v>
      </c>
      <c r="AB49" s="102">
        <f t="shared" si="34"/>
        <v>0.4876845656884442</v>
      </c>
    </row>
    <row r="50" ht="12.75">
      <c r="A50" s="20" t="s">
        <v>91</v>
      </c>
    </row>
  </sheetData>
  <autoFilter ref="A1:A50"/>
  <mergeCells count="2">
    <mergeCell ref="D13:K13"/>
    <mergeCell ref="V13:AB13"/>
  </mergeCells>
  <printOptions/>
  <pageMargins left="0.17" right="0.17" top="0.35" bottom="0.23" header="0.28" footer="0.19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0"/>
  <sheetViews>
    <sheetView workbookViewId="0" topLeftCell="A1">
      <selection activeCell="F6" sqref="F6"/>
    </sheetView>
  </sheetViews>
  <sheetFormatPr defaultColWidth="9.140625" defaultRowHeight="12.75"/>
  <cols>
    <col min="1" max="1" width="16.140625" style="23" customWidth="1"/>
    <col min="2" max="2" width="14.140625" style="23" customWidth="1"/>
    <col min="3" max="3" width="9.140625" style="23" customWidth="1"/>
    <col min="4" max="4" width="6.421875" style="23" customWidth="1"/>
    <col min="5" max="7" width="5.28125" style="23" customWidth="1"/>
    <col min="8" max="8" width="6.7109375" style="23" customWidth="1"/>
    <col min="9" max="9" width="5.7109375" style="23" customWidth="1"/>
    <col min="10" max="10" width="5.28125" style="23" customWidth="1"/>
    <col min="11" max="11" width="5.8515625" style="23" customWidth="1"/>
    <col min="12" max="12" width="2.00390625" style="23" customWidth="1"/>
    <col min="13" max="13" width="6.8515625" style="23" customWidth="1"/>
    <col min="14" max="14" width="5.8515625" style="23" customWidth="1"/>
    <col min="15" max="15" width="5.421875" style="23" customWidth="1"/>
    <col min="16" max="16" width="4.8515625" style="23" customWidth="1"/>
    <col min="17" max="17" width="5.00390625" style="23" customWidth="1"/>
    <col min="18" max="19" width="6.421875" style="23" customWidth="1"/>
    <col min="20" max="20" width="6.00390625" style="23" customWidth="1"/>
    <col min="21" max="21" width="2.00390625" style="23" customWidth="1"/>
    <col min="22" max="22" width="7.421875" style="23" customWidth="1"/>
    <col min="23" max="23" width="6.421875" style="23" customWidth="1"/>
    <col min="24" max="25" width="5.00390625" style="23" customWidth="1"/>
    <col min="26" max="26" width="5.421875" style="23" customWidth="1"/>
    <col min="27" max="27" width="6.28125" style="23" customWidth="1"/>
    <col min="28" max="28" width="5.57421875" style="23" customWidth="1"/>
    <col min="29" max="29" width="2.7109375" style="23" customWidth="1"/>
    <col min="30" max="30" width="11.28125" style="23" customWidth="1"/>
    <col min="31" max="31" width="8.00390625" style="23" customWidth="1"/>
    <col min="32" max="32" width="11.421875" style="23" customWidth="1"/>
    <col min="33" max="33" width="7.7109375" style="23" customWidth="1"/>
    <col min="34" max="34" width="11.57421875" style="23" customWidth="1"/>
    <col min="35" max="35" width="7.8515625" style="23" customWidth="1"/>
    <col min="36" max="16384" width="9.140625" style="23" customWidth="1"/>
  </cols>
  <sheetData>
    <row r="1" spans="4:29" ht="12.75">
      <c r="D1" s="24" t="s">
        <v>9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W1" s="25"/>
      <c r="X1" s="25"/>
      <c r="Y1" s="25"/>
      <c r="Z1" s="25"/>
      <c r="AA1" s="25"/>
      <c r="AB1" s="26"/>
      <c r="AC1" s="25"/>
    </row>
    <row r="2" spans="1:29" ht="18">
      <c r="A2" s="27" t="s">
        <v>30</v>
      </c>
      <c r="B2" s="27"/>
      <c r="C2" s="27"/>
      <c r="D2" s="25" t="s">
        <v>92</v>
      </c>
      <c r="E2" s="28"/>
      <c r="F2" s="28"/>
      <c r="H2" s="28"/>
      <c r="I2" s="28"/>
      <c r="J2" s="28"/>
      <c r="L2" s="25"/>
      <c r="M2" s="25"/>
      <c r="N2" s="25"/>
      <c r="O2" s="25"/>
      <c r="P2" s="25"/>
      <c r="Q2" s="25"/>
      <c r="R2" s="25"/>
      <c r="S2" s="25"/>
      <c r="T2" s="25"/>
      <c r="U2" s="25"/>
      <c r="W2" s="25"/>
      <c r="X2" s="25"/>
      <c r="Y2" s="25"/>
      <c r="Z2" s="25"/>
      <c r="AA2" s="25"/>
      <c r="AC2" s="25"/>
    </row>
    <row r="3" spans="1:29" ht="18">
      <c r="A3" s="29" t="s">
        <v>32</v>
      </c>
      <c r="B3" s="29"/>
      <c r="C3" s="29"/>
      <c r="D3" s="25" t="s">
        <v>15</v>
      </c>
      <c r="E3" s="28"/>
      <c r="F3" s="28"/>
      <c r="H3" s="28"/>
      <c r="I3" s="28"/>
      <c r="J3" s="28"/>
      <c r="K3" s="28"/>
      <c r="L3" s="25"/>
      <c r="M3" s="25"/>
      <c r="N3" s="25"/>
      <c r="O3" s="25"/>
      <c r="P3" s="25"/>
      <c r="Q3" s="25"/>
      <c r="R3" s="25"/>
      <c r="S3" s="25"/>
      <c r="T3" s="25"/>
      <c r="U3" s="25"/>
      <c r="W3" s="25"/>
      <c r="X3" s="25"/>
      <c r="Y3" s="25"/>
      <c r="Z3" s="25"/>
      <c r="AA3" s="25"/>
      <c r="AC3" s="25"/>
    </row>
    <row r="4" spans="1:29" ht="18">
      <c r="A4" s="29" t="s">
        <v>33</v>
      </c>
      <c r="B4" s="29"/>
      <c r="C4" s="29"/>
      <c r="D4" s="25" t="s">
        <v>34</v>
      </c>
      <c r="E4" s="30"/>
      <c r="F4" s="30"/>
      <c r="H4" s="30"/>
      <c r="I4" s="30"/>
      <c r="J4" s="30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W4" s="25"/>
      <c r="X4" s="25"/>
      <c r="Y4" s="25"/>
      <c r="Z4" s="25"/>
      <c r="AA4" s="25"/>
      <c r="AC4" s="25"/>
    </row>
    <row r="5" spans="1:29" ht="18">
      <c r="A5" s="29" t="s">
        <v>35</v>
      </c>
      <c r="B5" s="29"/>
      <c r="C5" s="29"/>
      <c r="D5" s="25" t="s">
        <v>13</v>
      </c>
      <c r="E5" s="25"/>
      <c r="F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W5" s="25"/>
      <c r="X5" s="25"/>
      <c r="Y5" s="25"/>
      <c r="Z5" s="25"/>
      <c r="AA5" s="25"/>
      <c r="AC5" s="25"/>
    </row>
    <row r="6" spans="1:4" ht="18">
      <c r="A6" s="29" t="s">
        <v>36</v>
      </c>
      <c r="B6" s="25"/>
      <c r="C6" s="25"/>
      <c r="D6" s="23" t="s">
        <v>105</v>
      </c>
    </row>
    <row r="7" spans="1:13" ht="12.75">
      <c r="A7" s="31" t="s">
        <v>37</v>
      </c>
      <c r="B7" s="31"/>
      <c r="C7" s="31"/>
      <c r="M7" s="23" t="s">
        <v>38</v>
      </c>
    </row>
    <row r="8" spans="1:3" ht="12.75">
      <c r="A8" s="31"/>
      <c r="B8" s="31"/>
      <c r="C8" s="31"/>
    </row>
    <row r="9" spans="1:3" ht="12.75">
      <c r="A9" s="31" t="s">
        <v>39</v>
      </c>
      <c r="B9" s="31"/>
      <c r="C9" s="31"/>
    </row>
    <row r="10" spans="1:3" ht="12.75">
      <c r="A10" s="31"/>
      <c r="B10" s="31"/>
      <c r="C10" s="31"/>
    </row>
    <row r="11" spans="1:3" ht="13.5" thickBot="1">
      <c r="A11" s="31"/>
      <c r="B11" s="31"/>
      <c r="C11" s="31"/>
    </row>
    <row r="12" spans="1:36" s="32" customFormat="1" ht="48.75" customHeight="1" thickBot="1">
      <c r="A12" s="60"/>
      <c r="B12" s="61"/>
      <c r="C12" s="62"/>
      <c r="D12" s="63">
        <v>1995</v>
      </c>
      <c r="E12" s="64">
        <v>2000</v>
      </c>
      <c r="F12" s="64">
        <v>2010</v>
      </c>
      <c r="G12" s="64">
        <v>2020</v>
      </c>
      <c r="H12" s="64">
        <v>2030</v>
      </c>
      <c r="I12" s="64">
        <v>2050</v>
      </c>
      <c r="J12" s="64">
        <v>2075</v>
      </c>
      <c r="K12" s="64">
        <v>2100</v>
      </c>
      <c r="L12" s="65"/>
      <c r="M12" s="64">
        <v>1995</v>
      </c>
      <c r="N12" s="64">
        <v>2000</v>
      </c>
      <c r="O12" s="64">
        <v>2010</v>
      </c>
      <c r="P12" s="64">
        <v>2020</v>
      </c>
      <c r="Q12" s="64">
        <v>2030</v>
      </c>
      <c r="R12" s="64">
        <v>2050</v>
      </c>
      <c r="S12" s="64">
        <v>2075</v>
      </c>
      <c r="T12" s="64">
        <v>2100</v>
      </c>
      <c r="U12" s="65"/>
      <c r="V12" s="66" t="s">
        <v>42</v>
      </c>
      <c r="W12" s="64" t="s">
        <v>43</v>
      </c>
      <c r="X12" s="64" t="s">
        <v>44</v>
      </c>
      <c r="Y12" s="64" t="s">
        <v>45</v>
      </c>
      <c r="Z12" s="67" t="s">
        <v>46</v>
      </c>
      <c r="AA12" s="67" t="s">
        <v>47</v>
      </c>
      <c r="AB12" s="68" t="s">
        <v>48</v>
      </c>
      <c r="AC12" s="33"/>
      <c r="AF12" s="23"/>
      <c r="AG12" s="23"/>
      <c r="AH12" s="23"/>
      <c r="AI12" s="23"/>
      <c r="AJ12" s="23"/>
    </row>
    <row r="13" spans="1:36" s="32" customFormat="1" ht="25.5" customHeight="1" thickBot="1">
      <c r="A13" s="69" t="s">
        <v>49</v>
      </c>
      <c r="B13" s="61" t="s">
        <v>50</v>
      </c>
      <c r="C13" s="70" t="s">
        <v>51</v>
      </c>
      <c r="D13" s="103" t="s">
        <v>40</v>
      </c>
      <c r="E13" s="71"/>
      <c r="F13" s="71"/>
      <c r="G13" s="71"/>
      <c r="H13" s="71"/>
      <c r="I13" s="71"/>
      <c r="J13" s="71"/>
      <c r="K13" s="72"/>
      <c r="L13" s="73"/>
      <c r="M13" s="74" t="s">
        <v>103</v>
      </c>
      <c r="N13" s="71"/>
      <c r="O13" s="71"/>
      <c r="P13" s="71"/>
      <c r="Q13" s="71"/>
      <c r="R13" s="71"/>
      <c r="S13" s="71"/>
      <c r="T13" s="72"/>
      <c r="U13" s="73"/>
      <c r="V13" s="109" t="s">
        <v>53</v>
      </c>
      <c r="W13" s="110"/>
      <c r="X13" s="110"/>
      <c r="Y13" s="110"/>
      <c r="Z13" s="110"/>
      <c r="AA13" s="110"/>
      <c r="AB13" s="111"/>
      <c r="AD13" s="23"/>
      <c r="AE13" s="22"/>
      <c r="AF13" s="23"/>
      <c r="AG13" s="23"/>
      <c r="AH13" s="23"/>
      <c r="AI13" s="23"/>
      <c r="AJ13" s="23"/>
    </row>
    <row r="14" spans="1:36" s="32" customFormat="1" ht="12.75">
      <c r="A14" s="75" t="s">
        <v>54</v>
      </c>
      <c r="B14" s="76">
        <v>83361.7</v>
      </c>
      <c r="C14" s="77">
        <v>202.3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3"/>
      <c r="M14" s="80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9">
        <v>0</v>
      </c>
      <c r="U14" s="73"/>
      <c r="V14" s="81" t="e">
        <f aca="true" t="shared" si="0" ref="V14:AB14">100*(N14-M14)/((N$12-M$12)*M14)</f>
        <v>#DIV/0!</v>
      </c>
      <c r="W14" s="82" t="e">
        <f t="shared" si="0"/>
        <v>#DIV/0!</v>
      </c>
      <c r="X14" s="82" t="e">
        <f t="shared" si="0"/>
        <v>#DIV/0!</v>
      </c>
      <c r="Y14" s="82" t="e">
        <f t="shared" si="0"/>
        <v>#DIV/0!</v>
      </c>
      <c r="Z14" s="82" t="e">
        <f t="shared" si="0"/>
        <v>#DIV/0!</v>
      </c>
      <c r="AA14" s="82" t="e">
        <f t="shared" si="0"/>
        <v>#DIV/0!</v>
      </c>
      <c r="AB14" s="83" t="e">
        <f t="shared" si="0"/>
        <v>#DIV/0!</v>
      </c>
      <c r="AD14" s="23"/>
      <c r="AE14" s="23"/>
      <c r="AF14" s="23"/>
      <c r="AG14" s="23"/>
      <c r="AH14" s="23"/>
      <c r="AI14" s="23"/>
      <c r="AJ14" s="23"/>
    </row>
    <row r="15" spans="1:28" ht="12.75">
      <c r="A15" s="75" t="s">
        <v>55</v>
      </c>
      <c r="B15" s="76">
        <v>32782.8</v>
      </c>
      <c r="C15" s="77">
        <v>246.2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9">
        <v>0</v>
      </c>
      <c r="L15" s="84"/>
      <c r="M15" s="85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9">
        <v>0</v>
      </c>
      <c r="U15" s="84"/>
      <c r="V15" s="81" t="e">
        <f aca="true" t="shared" si="1" ref="V15:AB15">100*(N15-M15)/((N$12-M$12)*M15)</f>
        <v>#DIV/0!</v>
      </c>
      <c r="W15" s="82" t="e">
        <f t="shared" si="1"/>
        <v>#DIV/0!</v>
      </c>
      <c r="X15" s="82" t="e">
        <f t="shared" si="1"/>
        <v>#DIV/0!</v>
      </c>
      <c r="Y15" s="82" t="e">
        <f t="shared" si="1"/>
        <v>#DIV/0!</v>
      </c>
      <c r="Z15" s="82" t="e">
        <f t="shared" si="1"/>
        <v>#DIV/0!</v>
      </c>
      <c r="AA15" s="82" t="e">
        <f t="shared" si="1"/>
        <v>#DIV/0!</v>
      </c>
      <c r="AB15" s="83" t="e">
        <f t="shared" si="1"/>
        <v>#DIV/0!</v>
      </c>
    </row>
    <row r="16" spans="1:28" ht="12.75">
      <c r="A16" s="75" t="s">
        <v>56</v>
      </c>
      <c r="B16" s="76">
        <v>41439.7</v>
      </c>
      <c r="C16" s="77">
        <v>217.2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9">
        <v>0</v>
      </c>
      <c r="L16" s="84"/>
      <c r="M16" s="85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9">
        <v>0</v>
      </c>
      <c r="U16" s="84"/>
      <c r="V16" s="81" t="e">
        <f aca="true" t="shared" si="2" ref="V16:AB16">100*(N16-M16)/((N$12-M$12)*M16)</f>
        <v>#DIV/0!</v>
      </c>
      <c r="W16" s="82" t="e">
        <f t="shared" si="2"/>
        <v>#DIV/0!</v>
      </c>
      <c r="X16" s="82" t="e">
        <f t="shared" si="2"/>
        <v>#DIV/0!</v>
      </c>
      <c r="Y16" s="82" t="e">
        <f t="shared" si="2"/>
        <v>#DIV/0!</v>
      </c>
      <c r="Z16" s="82" t="e">
        <f t="shared" si="2"/>
        <v>#DIV/0!</v>
      </c>
      <c r="AA16" s="82" t="e">
        <f t="shared" si="2"/>
        <v>#DIV/0!</v>
      </c>
      <c r="AB16" s="83" t="e">
        <f t="shared" si="2"/>
        <v>#DIV/0!</v>
      </c>
    </row>
    <row r="17" spans="1:36" s="30" customFormat="1" ht="12.75">
      <c r="A17" s="75" t="s">
        <v>57</v>
      </c>
      <c r="B17" s="76">
        <v>311973.7</v>
      </c>
      <c r="C17" s="77">
        <v>150.5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9">
        <v>0</v>
      </c>
      <c r="L17" s="86"/>
      <c r="M17" s="85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9">
        <v>0</v>
      </c>
      <c r="U17" s="86"/>
      <c r="V17" s="81" t="e">
        <f aca="true" t="shared" si="3" ref="V17:AB17">100*(N17-M17)/((N$12-M$12)*M17)</f>
        <v>#DIV/0!</v>
      </c>
      <c r="W17" s="82" t="e">
        <f t="shared" si="3"/>
        <v>#DIV/0!</v>
      </c>
      <c r="X17" s="82" t="e">
        <f t="shared" si="3"/>
        <v>#DIV/0!</v>
      </c>
      <c r="Y17" s="82" t="e">
        <f t="shared" si="3"/>
        <v>#DIV/0!</v>
      </c>
      <c r="Z17" s="82" t="e">
        <f t="shared" si="3"/>
        <v>#DIV/0!</v>
      </c>
      <c r="AA17" s="82" t="e">
        <f t="shared" si="3"/>
        <v>#DIV/0!</v>
      </c>
      <c r="AB17" s="83" t="e">
        <f t="shared" si="3"/>
        <v>#DIV/0!</v>
      </c>
      <c r="AD17" s="23"/>
      <c r="AE17" s="23"/>
      <c r="AF17" s="23"/>
      <c r="AG17" s="23"/>
      <c r="AH17" s="23"/>
      <c r="AI17" s="23"/>
      <c r="AJ17" s="23"/>
    </row>
    <row r="18" spans="1:36" s="30" customFormat="1" ht="12.75">
      <c r="A18" s="75" t="s">
        <v>58</v>
      </c>
      <c r="B18" s="76">
        <v>548836.6</v>
      </c>
      <c r="C18" s="77">
        <v>281.4</v>
      </c>
      <c r="D18" s="77">
        <v>0</v>
      </c>
      <c r="E18" s="77">
        <v>1.8589868095531528</v>
      </c>
      <c r="F18" s="77">
        <v>1.8589868095531528</v>
      </c>
      <c r="G18" s="77">
        <v>1.8589868095531528</v>
      </c>
      <c r="H18" s="77">
        <v>1.8589868095531528</v>
      </c>
      <c r="I18" s="77">
        <v>2.007391635324612</v>
      </c>
      <c r="J18" s="77">
        <v>2.007391635324612</v>
      </c>
      <c r="K18" s="79">
        <v>2.007391635324612</v>
      </c>
      <c r="L18" s="86"/>
      <c r="M18" s="85">
        <v>0</v>
      </c>
      <c r="N18" s="77">
        <v>-0.008033258096499907</v>
      </c>
      <c r="O18" s="77">
        <v>-0.0353207493815099</v>
      </c>
      <c r="P18" s="77">
        <v>-0.06957527978272626</v>
      </c>
      <c r="Q18" s="77">
        <v>-0.100346290625839</v>
      </c>
      <c r="R18" s="77">
        <v>-0.1686208973672674</v>
      </c>
      <c r="S18" s="77">
        <v>-0.1987317718971366</v>
      </c>
      <c r="T18" s="79">
        <v>-0.2208130798857073</v>
      </c>
      <c r="U18" s="86"/>
      <c r="V18" s="81" t="e">
        <f aca="true" t="shared" si="4" ref="V18:AB18">100*(N18-M18)/((N$12-M$12)*M18)</f>
        <v>#DIV/0!</v>
      </c>
      <c r="W18" s="82">
        <f t="shared" si="4"/>
        <v>33.968149606570165</v>
      </c>
      <c r="X18" s="82">
        <f t="shared" si="4"/>
        <v>9.698132401219185</v>
      </c>
      <c r="Y18" s="82">
        <f t="shared" si="4"/>
        <v>4.422693079956881</v>
      </c>
      <c r="Z18" s="82">
        <f t="shared" si="4"/>
        <v>3.4019497041501907</v>
      </c>
      <c r="AA18" s="82">
        <f t="shared" si="4"/>
        <v>0.7142857142857144</v>
      </c>
      <c r="AB18" s="83">
        <f t="shared" si="4"/>
        <v>0.44444444444444414</v>
      </c>
      <c r="AD18" s="23"/>
      <c r="AE18" s="23"/>
      <c r="AF18" s="23"/>
      <c r="AG18" s="23"/>
      <c r="AH18" s="23"/>
      <c r="AI18" s="23"/>
      <c r="AJ18" s="23"/>
    </row>
    <row r="19" spans="1:36" s="30" customFormat="1" ht="12.75">
      <c r="A19" s="75" t="s">
        <v>59</v>
      </c>
      <c r="B19" s="76">
        <v>365186.1</v>
      </c>
      <c r="C19" s="77">
        <v>229.3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9">
        <v>0</v>
      </c>
      <c r="L19" s="86"/>
      <c r="M19" s="85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9">
        <v>0</v>
      </c>
      <c r="U19" s="86"/>
      <c r="V19" s="81" t="e">
        <f aca="true" t="shared" si="5" ref="V19:AB19">100*(N19-M19)/((N$12-M$12)*M19)</f>
        <v>#DIV/0!</v>
      </c>
      <c r="W19" s="82" t="e">
        <f t="shared" si="5"/>
        <v>#DIV/0!</v>
      </c>
      <c r="X19" s="82" t="e">
        <f t="shared" si="5"/>
        <v>#DIV/0!</v>
      </c>
      <c r="Y19" s="82" t="e">
        <f t="shared" si="5"/>
        <v>#DIV/0!</v>
      </c>
      <c r="Z19" s="82" t="e">
        <f t="shared" si="5"/>
        <v>#DIV/0!</v>
      </c>
      <c r="AA19" s="82" t="e">
        <f t="shared" si="5"/>
        <v>#DIV/0!</v>
      </c>
      <c r="AB19" s="83" t="e">
        <f t="shared" si="5"/>
        <v>#DIV/0!</v>
      </c>
      <c r="AD19" s="23"/>
      <c r="AE19" s="23"/>
      <c r="AF19" s="23"/>
      <c r="AG19" s="23"/>
      <c r="AH19" s="23"/>
      <c r="AI19" s="23"/>
      <c r="AJ19" s="23"/>
    </row>
    <row r="20" spans="1:36" s="30" customFormat="1" ht="12.75">
      <c r="A20" s="75" t="s">
        <v>60</v>
      </c>
      <c r="B20" s="76">
        <v>134029.3</v>
      </c>
      <c r="C20" s="77">
        <v>265.6</v>
      </c>
      <c r="D20" s="77">
        <v>0</v>
      </c>
      <c r="E20" s="77">
        <v>36.16062557465398</v>
      </c>
      <c r="F20" s="77">
        <v>43.073342918302195</v>
      </c>
      <c r="G20" s="77">
        <v>49.98606026194784</v>
      </c>
      <c r="H20" s="77">
        <v>56.89877760559489</v>
      </c>
      <c r="I20" s="77">
        <v>58.66053168971263</v>
      </c>
      <c r="J20" s="77">
        <v>58.64777328539357</v>
      </c>
      <c r="K20" s="79">
        <v>62.098287464009736</v>
      </c>
      <c r="L20" s="86"/>
      <c r="M20" s="85">
        <v>0</v>
      </c>
      <c r="N20" s="77">
        <v>-0.49691960728893037</v>
      </c>
      <c r="O20" s="77">
        <v>-1.292200287549066</v>
      </c>
      <c r="P20" s="77">
        <v>-2.3871923154116246</v>
      </c>
      <c r="Q20" s="77">
        <v>-3.3323286694729575</v>
      </c>
      <c r="R20" s="77">
        <v>-5.103466257004999</v>
      </c>
      <c r="S20" s="77">
        <v>-6.275311741537111</v>
      </c>
      <c r="T20" s="79">
        <v>-7.017106483433101</v>
      </c>
      <c r="U20" s="86"/>
      <c r="V20" s="81" t="e">
        <f aca="true" t="shared" si="6" ref="V20:AB20">100*(N20-M20)/((N$12-M$12)*M20)</f>
        <v>#DIV/0!</v>
      </c>
      <c r="W20" s="82">
        <f t="shared" si="6"/>
        <v>16.004212121936362</v>
      </c>
      <c r="X20" s="82">
        <f t="shared" si="6"/>
        <v>8.473856865791642</v>
      </c>
      <c r="Y20" s="82">
        <f t="shared" si="6"/>
        <v>3.95919653376717</v>
      </c>
      <c r="Z20" s="82">
        <f t="shared" si="6"/>
        <v>2.6575073517765655</v>
      </c>
      <c r="AA20" s="82">
        <f t="shared" si="6"/>
        <v>0.9184702518008357</v>
      </c>
      <c r="AB20" s="83">
        <f t="shared" si="6"/>
        <v>0.47283371564536175</v>
      </c>
      <c r="AD20" s="23"/>
      <c r="AE20" s="23"/>
      <c r="AF20" s="23"/>
      <c r="AG20" s="23"/>
      <c r="AH20" s="23"/>
      <c r="AI20" s="23"/>
      <c r="AJ20" s="23"/>
    </row>
    <row r="21" spans="1:36" s="30" customFormat="1" ht="12.75">
      <c r="A21" s="75" t="s">
        <v>61</v>
      </c>
      <c r="B21" s="76">
        <v>68331.8</v>
      </c>
      <c r="C21" s="77">
        <v>291.4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9">
        <v>0</v>
      </c>
      <c r="L21" s="86"/>
      <c r="M21" s="85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9">
        <v>0</v>
      </c>
      <c r="U21" s="86"/>
      <c r="V21" s="81" t="e">
        <f aca="true" t="shared" si="7" ref="V21:AB21">100*(N21-M21)/((N$12-M$12)*M21)</f>
        <v>#DIV/0!</v>
      </c>
      <c r="W21" s="82" t="e">
        <f t="shared" si="7"/>
        <v>#DIV/0!</v>
      </c>
      <c r="X21" s="82" t="e">
        <f t="shared" si="7"/>
        <v>#DIV/0!</v>
      </c>
      <c r="Y21" s="82" t="e">
        <f t="shared" si="7"/>
        <v>#DIV/0!</v>
      </c>
      <c r="Z21" s="82" t="e">
        <f t="shared" si="7"/>
        <v>#DIV/0!</v>
      </c>
      <c r="AA21" s="82" t="e">
        <f t="shared" si="7"/>
        <v>#DIV/0!</v>
      </c>
      <c r="AB21" s="83" t="e">
        <f t="shared" si="7"/>
        <v>#DIV/0!</v>
      </c>
      <c r="AD21" s="23"/>
      <c r="AE21" s="23"/>
      <c r="AF21" s="23"/>
      <c r="AG21" s="23"/>
      <c r="AH21" s="23"/>
      <c r="AI21" s="23"/>
      <c r="AJ21" s="23"/>
    </row>
    <row r="22" spans="1:36" s="30" customFormat="1" ht="12.75">
      <c r="A22" s="75" t="s">
        <v>62</v>
      </c>
      <c r="B22" s="76">
        <v>305483.5</v>
      </c>
      <c r="C22" s="77">
        <v>275</v>
      </c>
      <c r="D22" s="77">
        <v>0</v>
      </c>
      <c r="E22" s="77">
        <v>19.136396346555784</v>
      </c>
      <c r="F22" s="77">
        <v>22.766794278578057</v>
      </c>
      <c r="G22" s="77">
        <v>26.397192210599542</v>
      </c>
      <c r="H22" s="77">
        <v>30.02759014262142</v>
      </c>
      <c r="I22" s="77">
        <v>30.463511122531987</v>
      </c>
      <c r="J22" s="77">
        <v>30.463511122531987</v>
      </c>
      <c r="K22" s="79">
        <v>31.12934086456388</v>
      </c>
      <c r="L22" s="86"/>
      <c r="M22" s="85">
        <v>0</v>
      </c>
      <c r="N22" s="77">
        <v>-0.07753601283133094</v>
      </c>
      <c r="O22" s="77">
        <v>-0.5464030626858734</v>
      </c>
      <c r="P22" s="77">
        <v>-1.4090885268762463</v>
      </c>
      <c r="Q22" s="77">
        <v>-2.074864783898704</v>
      </c>
      <c r="R22" s="77">
        <v>-3.5946943124587745</v>
      </c>
      <c r="S22" s="77">
        <v>-4.14303751266435</v>
      </c>
      <c r="T22" s="79">
        <v>-4.762789152278273</v>
      </c>
      <c r="U22" s="86"/>
      <c r="V22" s="81" t="e">
        <f aca="true" t="shared" si="8" ref="V22:AB22">100*(N22-M22)/((N$12-M$12)*M22)</f>
        <v>#DIV/0!</v>
      </c>
      <c r="W22" s="82">
        <f t="shared" si="8"/>
        <v>60.47087446635914</v>
      </c>
      <c r="X22" s="82">
        <f t="shared" si="8"/>
        <v>15.788444888097747</v>
      </c>
      <c r="Y22" s="82">
        <f t="shared" si="8"/>
        <v>4.7248717474010755</v>
      </c>
      <c r="Z22" s="82">
        <f t="shared" si="8"/>
        <v>3.6624784910183075</v>
      </c>
      <c r="AA22" s="82">
        <f t="shared" si="8"/>
        <v>0.6101694915254232</v>
      </c>
      <c r="AB22" s="83">
        <f t="shared" si="8"/>
        <v>0.5983548425226465</v>
      </c>
      <c r="AD22" s="23"/>
      <c r="AE22" s="23"/>
      <c r="AF22" s="23"/>
      <c r="AG22" s="23"/>
      <c r="AH22" s="23"/>
      <c r="AI22" s="23"/>
      <c r="AJ22" s="23"/>
    </row>
    <row r="23" spans="1:36" s="30" customFormat="1" ht="12.75">
      <c r="A23" s="75" t="s">
        <v>63</v>
      </c>
      <c r="B23" s="76">
        <v>2004.1</v>
      </c>
      <c r="C23" s="77">
        <v>234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9">
        <v>0</v>
      </c>
      <c r="L23" s="86"/>
      <c r="M23" s="85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9">
        <v>0</v>
      </c>
      <c r="U23" s="86"/>
      <c r="V23" s="81" t="e">
        <f aca="true" t="shared" si="9" ref="V23:AB23">100*(N23-M23)/((N$12-M$12)*M23)</f>
        <v>#DIV/0!</v>
      </c>
      <c r="W23" s="82" t="e">
        <f t="shared" si="9"/>
        <v>#DIV/0!</v>
      </c>
      <c r="X23" s="82" t="e">
        <f t="shared" si="9"/>
        <v>#DIV/0!</v>
      </c>
      <c r="Y23" s="82" t="e">
        <f t="shared" si="9"/>
        <v>#DIV/0!</v>
      </c>
      <c r="Z23" s="82" t="e">
        <f t="shared" si="9"/>
        <v>#DIV/0!</v>
      </c>
      <c r="AA23" s="82" t="e">
        <f t="shared" si="9"/>
        <v>#DIV/0!</v>
      </c>
      <c r="AB23" s="83" t="e">
        <f t="shared" si="9"/>
        <v>#DIV/0!</v>
      </c>
      <c r="AD23" s="23"/>
      <c r="AE23" s="23"/>
      <c r="AF23" s="23"/>
      <c r="AG23" s="23"/>
      <c r="AH23" s="23"/>
      <c r="AI23" s="23"/>
      <c r="AJ23" s="23"/>
    </row>
    <row r="24" spans="1:36" s="30" customFormat="1" ht="12.75">
      <c r="A24" s="75" t="s">
        <v>64</v>
      </c>
      <c r="B24" s="76">
        <v>29244.6</v>
      </c>
      <c r="C24" s="77">
        <v>243.8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9">
        <v>0</v>
      </c>
      <c r="L24" s="86"/>
      <c r="M24" s="85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9">
        <v>0</v>
      </c>
      <c r="U24" s="86"/>
      <c r="V24" s="81" t="e">
        <f aca="true" t="shared" si="10" ref="V24:AB24">100*(N24-M24)/((N$12-M$12)*M24)</f>
        <v>#DIV/0!</v>
      </c>
      <c r="W24" s="82" t="e">
        <f t="shared" si="10"/>
        <v>#DIV/0!</v>
      </c>
      <c r="X24" s="82" t="e">
        <f t="shared" si="10"/>
        <v>#DIV/0!</v>
      </c>
      <c r="Y24" s="82" t="e">
        <f t="shared" si="10"/>
        <v>#DIV/0!</v>
      </c>
      <c r="Z24" s="82" t="e">
        <f t="shared" si="10"/>
        <v>#DIV/0!</v>
      </c>
      <c r="AA24" s="82" t="e">
        <f t="shared" si="10"/>
        <v>#DIV/0!</v>
      </c>
      <c r="AB24" s="83" t="e">
        <f t="shared" si="10"/>
        <v>#DIV/0!</v>
      </c>
      <c r="AD24" s="23"/>
      <c r="AE24" s="23"/>
      <c r="AF24" s="23"/>
      <c r="AG24" s="23"/>
      <c r="AH24" s="23"/>
      <c r="AI24" s="23"/>
      <c r="AJ24" s="23"/>
    </row>
    <row r="25" spans="1:36" s="30" customFormat="1" ht="12.75">
      <c r="A25" s="75" t="s">
        <v>65</v>
      </c>
      <c r="B25" s="76">
        <v>91871.5</v>
      </c>
      <c r="C25" s="77">
        <v>303.1</v>
      </c>
      <c r="D25" s="77">
        <v>0</v>
      </c>
      <c r="E25" s="77">
        <v>77.78415141438575</v>
      </c>
      <c r="F25" s="77">
        <v>79.47295951410393</v>
      </c>
      <c r="G25" s="77">
        <v>81.16176761382286</v>
      </c>
      <c r="H25" s="77">
        <v>82.85057571354139</v>
      </c>
      <c r="I25" s="77">
        <v>85.59487980494495</v>
      </c>
      <c r="J25" s="77">
        <v>85.59487980494495</v>
      </c>
      <c r="K25" s="79">
        <v>85.59487980494495</v>
      </c>
      <c r="L25" s="86"/>
      <c r="M25" s="85">
        <v>0</v>
      </c>
      <c r="N25" s="77">
        <v>-0.6008819960817959</v>
      </c>
      <c r="O25" s="77">
        <v>-1.8278780688243905</v>
      </c>
      <c r="P25" s="77">
        <v>-3.744030738585934</v>
      </c>
      <c r="Q25" s="77">
        <v>-5.315605109838032</v>
      </c>
      <c r="R25" s="77">
        <v>-8.47389310068955</v>
      </c>
      <c r="S25" s="77">
        <v>-10.01460093717856</v>
      </c>
      <c r="T25" s="79">
        <v>-10.956144615032954</v>
      </c>
      <c r="U25" s="86"/>
      <c r="V25" s="81" t="e">
        <f aca="true" t="shared" si="11" ref="V25:AB25">100*(N25-M25)/((N$12-M$12)*M25)</f>
        <v>#DIV/0!</v>
      </c>
      <c r="W25" s="82">
        <f t="shared" si="11"/>
        <v>20.41991740048021</v>
      </c>
      <c r="X25" s="82">
        <f t="shared" si="11"/>
        <v>10.48293484364593</v>
      </c>
      <c r="Y25" s="82">
        <f t="shared" si="11"/>
        <v>4.19754665755137</v>
      </c>
      <c r="Z25" s="82">
        <f t="shared" si="11"/>
        <v>2.9707699552457463</v>
      </c>
      <c r="AA25" s="82">
        <f t="shared" si="11"/>
        <v>0.7272727272727282</v>
      </c>
      <c r="AB25" s="83">
        <f t="shared" si="11"/>
        <v>0.37606837606837595</v>
      </c>
      <c r="AD25" s="23"/>
      <c r="AE25" s="23"/>
      <c r="AF25" s="23"/>
      <c r="AG25" s="23"/>
      <c r="AH25" s="23"/>
      <c r="AI25" s="23"/>
      <c r="AJ25" s="23"/>
    </row>
    <row r="26" spans="1:36" s="30" customFormat="1" ht="12.75">
      <c r="A26" s="75" t="s">
        <v>66</v>
      </c>
      <c r="B26" s="76">
        <v>507898.5</v>
      </c>
      <c r="C26" s="77">
        <v>268.4</v>
      </c>
      <c r="D26" s="77">
        <v>0</v>
      </c>
      <c r="E26" s="77">
        <v>45.80222229441304</v>
      </c>
      <c r="F26" s="77">
        <v>47.15371279891553</v>
      </c>
      <c r="G26" s="77">
        <v>48.505203303416266</v>
      </c>
      <c r="H26" s="77">
        <v>49.85669380791782</v>
      </c>
      <c r="I26" s="77">
        <v>52.003067542038416</v>
      </c>
      <c r="J26" s="77">
        <v>52.91598616652737</v>
      </c>
      <c r="K26" s="79">
        <v>53.8528072045891</v>
      </c>
      <c r="L26" s="86"/>
      <c r="M26" s="85">
        <v>0</v>
      </c>
      <c r="N26" s="77">
        <v>-0.8518600620542429</v>
      </c>
      <c r="O26" s="77">
        <v>-2.3105319271468616</v>
      </c>
      <c r="P26" s="77">
        <v>-3.606906763851441</v>
      </c>
      <c r="Q26" s="77">
        <v>-4.984430114750012</v>
      </c>
      <c r="R26" s="77">
        <v>-7.592447861137609</v>
      </c>
      <c r="S26" s="77">
        <v>-8.889885675976599</v>
      </c>
      <c r="T26" s="79">
        <v>-9.747358104030628</v>
      </c>
      <c r="U26" s="86"/>
      <c r="V26" s="81" t="e">
        <f aca="true" t="shared" si="12" ref="V26:AB26">100*(N26-M26)/((N$12-M$12)*M26)</f>
        <v>#DIV/0!</v>
      </c>
      <c r="W26" s="82">
        <f t="shared" si="12"/>
        <v>17.123374249698497</v>
      </c>
      <c r="X26" s="82">
        <f t="shared" si="12"/>
        <v>5.610720291172932</v>
      </c>
      <c r="Y26" s="82">
        <f t="shared" si="12"/>
        <v>3.8191265843191813</v>
      </c>
      <c r="Z26" s="82">
        <f t="shared" si="12"/>
        <v>2.61616442235784</v>
      </c>
      <c r="AA26" s="82">
        <f t="shared" si="12"/>
        <v>0.6835412444410721</v>
      </c>
      <c r="AB26" s="83">
        <f t="shared" si="12"/>
        <v>0.38581932740539165</v>
      </c>
      <c r="AD26" s="23"/>
      <c r="AE26" s="23"/>
      <c r="AF26" s="23"/>
      <c r="AG26" s="23"/>
      <c r="AH26" s="23"/>
      <c r="AI26" s="23"/>
      <c r="AJ26" s="23"/>
    </row>
    <row r="27" spans="1:36" s="30" customFormat="1" ht="12.75">
      <c r="A27" s="75" t="s">
        <v>67</v>
      </c>
      <c r="B27" s="76">
        <v>434139.8</v>
      </c>
      <c r="C27" s="77">
        <v>153.4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9">
        <v>0</v>
      </c>
      <c r="L27" s="86"/>
      <c r="M27" s="85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9">
        <v>0</v>
      </c>
      <c r="U27" s="86"/>
      <c r="V27" s="81" t="e">
        <f aca="true" t="shared" si="13" ref="V27:AB27">100*(N27-M27)/((N$12-M$12)*M27)</f>
        <v>#DIV/0!</v>
      </c>
      <c r="W27" s="82" t="e">
        <f t="shared" si="13"/>
        <v>#DIV/0!</v>
      </c>
      <c r="X27" s="82" t="e">
        <f t="shared" si="13"/>
        <v>#DIV/0!</v>
      </c>
      <c r="Y27" s="82" t="e">
        <f t="shared" si="13"/>
        <v>#DIV/0!</v>
      </c>
      <c r="Z27" s="82" t="e">
        <f t="shared" si="13"/>
        <v>#DIV/0!</v>
      </c>
      <c r="AA27" s="82" t="e">
        <f t="shared" si="13"/>
        <v>#DIV/0!</v>
      </c>
      <c r="AB27" s="83" t="e">
        <f t="shared" si="13"/>
        <v>#DIV/0!</v>
      </c>
      <c r="AD27" s="23"/>
      <c r="AE27" s="23"/>
      <c r="AF27" s="23"/>
      <c r="AG27" s="23"/>
      <c r="AH27" s="23"/>
      <c r="AI27" s="23"/>
      <c r="AJ27" s="23"/>
    </row>
    <row r="28" spans="1:36" s="30" customFormat="1" ht="12.75">
      <c r="A28" s="75" t="s">
        <v>68</v>
      </c>
      <c r="B28" s="76">
        <v>248810.2</v>
      </c>
      <c r="C28" s="77">
        <v>243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9">
        <v>0</v>
      </c>
      <c r="L28" s="86"/>
      <c r="M28" s="85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9">
        <v>0</v>
      </c>
      <c r="U28" s="86"/>
      <c r="V28" s="81" t="e">
        <f aca="true" t="shared" si="14" ref="V28:AB28">100*(N28-M28)/((N$12-M$12)*M28)</f>
        <v>#DIV/0!</v>
      </c>
      <c r="W28" s="82" t="e">
        <f t="shared" si="14"/>
        <v>#DIV/0!</v>
      </c>
      <c r="X28" s="82" t="e">
        <f t="shared" si="14"/>
        <v>#DIV/0!</v>
      </c>
      <c r="Y28" s="82" t="e">
        <f t="shared" si="14"/>
        <v>#DIV/0!</v>
      </c>
      <c r="Z28" s="82" t="e">
        <f t="shared" si="14"/>
        <v>#DIV/0!</v>
      </c>
      <c r="AA28" s="82" t="e">
        <f t="shared" si="14"/>
        <v>#DIV/0!</v>
      </c>
      <c r="AB28" s="83" t="e">
        <f t="shared" si="14"/>
        <v>#DIV/0!</v>
      </c>
      <c r="AD28" s="23"/>
      <c r="AE28" s="23"/>
      <c r="AF28" s="23"/>
      <c r="AG28" s="23"/>
      <c r="AH28" s="23"/>
      <c r="AI28" s="23"/>
      <c r="AJ28" s="23"/>
    </row>
    <row r="29" spans="1:36" s="30" customFormat="1" ht="12.75">
      <c r="A29" s="75" t="s">
        <v>69</v>
      </c>
      <c r="B29" s="76">
        <v>9137.6</v>
      </c>
      <c r="C29" s="77">
        <v>222.4</v>
      </c>
      <c r="D29" s="77">
        <v>0</v>
      </c>
      <c r="E29" s="77">
        <v>0</v>
      </c>
      <c r="F29" s="77">
        <v>19.95272281561898</v>
      </c>
      <c r="G29" s="77">
        <v>54</v>
      </c>
      <c r="H29" s="77">
        <v>56</v>
      </c>
      <c r="I29" s="77">
        <v>57.65737173874978</v>
      </c>
      <c r="J29" s="77">
        <v>76.1863071265978</v>
      </c>
      <c r="K29" s="79">
        <v>76.1863071265978</v>
      </c>
      <c r="L29" s="86"/>
      <c r="M29" s="85">
        <v>0</v>
      </c>
      <c r="N29" s="77">
        <v>-0.00898410762323465</v>
      </c>
      <c r="O29" s="77">
        <v>-0.1995272281561898</v>
      </c>
      <c r="P29" s="77">
        <v>-0.93261633251619</v>
      </c>
      <c r="Q29" s="77">
        <v>-1.3944324449626748</v>
      </c>
      <c r="R29" s="77">
        <v>-2.4216096130274907</v>
      </c>
      <c r="S29" s="77">
        <v>-3.123638592190509</v>
      </c>
      <c r="T29" s="79">
        <v>-3.5045701278234986</v>
      </c>
      <c r="U29" s="86"/>
      <c r="V29" s="81" t="e">
        <f aca="true" t="shared" si="15" ref="V29:AB29">100*(N29-M29)/((N$12-M$12)*M29)</f>
        <v>#DIV/0!</v>
      </c>
      <c r="W29" s="82">
        <f t="shared" si="15"/>
        <v>212.08908944965617</v>
      </c>
      <c r="X29" s="82">
        <f t="shared" si="15"/>
        <v>36.74130649407601</v>
      </c>
      <c r="Y29" s="82">
        <f t="shared" si="15"/>
        <v>4.9518338500518135</v>
      </c>
      <c r="Z29" s="82">
        <f t="shared" si="15"/>
        <v>3.683137077652803</v>
      </c>
      <c r="AA29" s="82">
        <f t="shared" si="15"/>
        <v>1.1596071891791733</v>
      </c>
      <c r="AB29" s="83">
        <f t="shared" si="15"/>
        <v>0.4878048780487811</v>
      </c>
      <c r="AD29" s="23"/>
      <c r="AE29" s="23"/>
      <c r="AF29" s="23"/>
      <c r="AG29" s="23"/>
      <c r="AH29" s="23"/>
      <c r="AI29" s="23"/>
      <c r="AJ29" s="23"/>
    </row>
    <row r="30" spans="1:36" s="30" customFormat="1" ht="12.75">
      <c r="A30" s="75" t="s">
        <v>70</v>
      </c>
      <c r="B30" s="76">
        <v>76191.7</v>
      </c>
      <c r="C30" s="77">
        <v>220.1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9">
        <v>0</v>
      </c>
      <c r="L30" s="86"/>
      <c r="M30" s="85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9">
        <v>0</v>
      </c>
      <c r="U30" s="86"/>
      <c r="V30" s="81" t="e">
        <f aca="true" t="shared" si="16" ref="V30:AB30">100*(N30-M30)/((N$12-M$12)*M30)</f>
        <v>#DIV/0!</v>
      </c>
      <c r="W30" s="82" t="e">
        <f t="shared" si="16"/>
        <v>#DIV/0!</v>
      </c>
      <c r="X30" s="82" t="e">
        <f t="shared" si="16"/>
        <v>#DIV/0!</v>
      </c>
      <c r="Y30" s="82" t="e">
        <f t="shared" si="16"/>
        <v>#DIV/0!</v>
      </c>
      <c r="Z30" s="82" t="e">
        <f t="shared" si="16"/>
        <v>#DIV/0!</v>
      </c>
      <c r="AA30" s="82" t="e">
        <f t="shared" si="16"/>
        <v>#DIV/0!</v>
      </c>
      <c r="AB30" s="83" t="e">
        <f t="shared" si="16"/>
        <v>#DIV/0!</v>
      </c>
      <c r="AD30" s="23"/>
      <c r="AE30" s="23"/>
      <c r="AF30" s="23"/>
      <c r="AG30" s="23"/>
      <c r="AH30" s="23"/>
      <c r="AI30" s="23"/>
      <c r="AJ30" s="23"/>
    </row>
    <row r="31" spans="1:28" ht="12.75">
      <c r="A31" s="75" t="s">
        <v>71</v>
      </c>
      <c r="B31" s="76">
        <v>44252.1</v>
      </c>
      <c r="C31" s="77">
        <v>188.2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9">
        <v>0</v>
      </c>
      <c r="L31" s="84"/>
      <c r="M31" s="85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9">
        <v>0</v>
      </c>
      <c r="U31" s="84"/>
      <c r="V31" s="81" t="e">
        <f aca="true" t="shared" si="17" ref="V31:AB31">100*(N31-M31)/((N$12-M$12)*M31)</f>
        <v>#DIV/0!</v>
      </c>
      <c r="W31" s="82" t="e">
        <f t="shared" si="17"/>
        <v>#DIV/0!</v>
      </c>
      <c r="X31" s="82" t="e">
        <f t="shared" si="17"/>
        <v>#DIV/0!</v>
      </c>
      <c r="Y31" s="82" t="e">
        <f t="shared" si="17"/>
        <v>#DIV/0!</v>
      </c>
      <c r="Z31" s="82" t="e">
        <f t="shared" si="17"/>
        <v>#DIV/0!</v>
      </c>
      <c r="AA31" s="82" t="e">
        <f t="shared" si="17"/>
        <v>#DIV/0!</v>
      </c>
      <c r="AB31" s="83" t="e">
        <f t="shared" si="17"/>
        <v>#DIV/0!</v>
      </c>
    </row>
    <row r="32" spans="1:28" ht="12.75">
      <c r="A32" s="75" t="s">
        <v>72</v>
      </c>
      <c r="B32" s="76">
        <v>92105.9</v>
      </c>
      <c r="C32" s="77">
        <v>246.2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9">
        <v>0</v>
      </c>
      <c r="L32" s="84"/>
      <c r="M32" s="85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9">
        <v>0</v>
      </c>
      <c r="U32" s="84"/>
      <c r="V32" s="81" t="e">
        <f aca="true" t="shared" si="18" ref="V32:AB32">100*(N32-M32)/((N$12-M$12)*M32)</f>
        <v>#DIV/0!</v>
      </c>
      <c r="W32" s="82" t="e">
        <f t="shared" si="18"/>
        <v>#DIV/0!</v>
      </c>
      <c r="X32" s="82" t="e">
        <f t="shared" si="18"/>
        <v>#DIV/0!</v>
      </c>
      <c r="Y32" s="82" t="e">
        <f t="shared" si="18"/>
        <v>#DIV/0!</v>
      </c>
      <c r="Z32" s="82" t="e">
        <f t="shared" si="18"/>
        <v>#DIV/0!</v>
      </c>
      <c r="AA32" s="82" t="e">
        <f t="shared" si="18"/>
        <v>#DIV/0!</v>
      </c>
      <c r="AB32" s="83" t="e">
        <f t="shared" si="18"/>
        <v>#DIV/0!</v>
      </c>
    </row>
    <row r="33" spans="1:28" ht="12.75">
      <c r="A33" s="75" t="s">
        <v>73</v>
      </c>
      <c r="B33" s="76">
        <v>59614.6</v>
      </c>
      <c r="C33" s="77">
        <v>194.5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9">
        <v>0</v>
      </c>
      <c r="L33" s="84"/>
      <c r="M33" s="85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9">
        <v>0</v>
      </c>
      <c r="U33" s="84"/>
      <c r="V33" s="81" t="e">
        <f aca="true" t="shared" si="19" ref="V33:AB33">100*(E33-D33)/(10*D33)</f>
        <v>#DIV/0!</v>
      </c>
      <c r="W33" s="82" t="e">
        <f t="shared" si="19"/>
        <v>#DIV/0!</v>
      </c>
      <c r="X33" s="82" t="e">
        <f t="shared" si="19"/>
        <v>#DIV/0!</v>
      </c>
      <c r="Y33" s="82" t="e">
        <f t="shared" si="19"/>
        <v>#DIV/0!</v>
      </c>
      <c r="Z33" s="82" t="e">
        <f t="shared" si="19"/>
        <v>#DIV/0!</v>
      </c>
      <c r="AA33" s="82" t="e">
        <f t="shared" si="19"/>
        <v>#DIV/0!</v>
      </c>
      <c r="AB33" s="83" t="e">
        <f t="shared" si="19"/>
        <v>#DIV/0!</v>
      </c>
    </row>
    <row r="34" spans="1:28" ht="12.75">
      <c r="A34" s="75" t="s">
        <v>74</v>
      </c>
      <c r="B34" s="76">
        <v>77473</v>
      </c>
      <c r="C34" s="77">
        <v>202.7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9">
        <v>0</v>
      </c>
      <c r="L34" s="84"/>
      <c r="M34" s="85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9">
        <v>0</v>
      </c>
      <c r="U34" s="84"/>
      <c r="V34" s="81" t="e">
        <f aca="true" t="shared" si="20" ref="V34:AB34">100*(N34-M34)/((N$12-M$12)*M34)</f>
        <v>#DIV/0!</v>
      </c>
      <c r="W34" s="82" t="e">
        <f t="shared" si="20"/>
        <v>#DIV/0!</v>
      </c>
      <c r="X34" s="82" t="e">
        <f t="shared" si="20"/>
        <v>#DIV/0!</v>
      </c>
      <c r="Y34" s="82" t="e">
        <f t="shared" si="20"/>
        <v>#DIV/0!</v>
      </c>
      <c r="Z34" s="82" t="e">
        <f t="shared" si="20"/>
        <v>#DIV/0!</v>
      </c>
      <c r="AA34" s="82" t="e">
        <f t="shared" si="20"/>
        <v>#DIV/0!</v>
      </c>
      <c r="AB34" s="83" t="e">
        <f t="shared" si="20"/>
        <v>#DIV/0!</v>
      </c>
    </row>
    <row r="35" spans="1:28" ht="12.75">
      <c r="A35" s="75" t="s">
        <v>75</v>
      </c>
      <c r="B35" s="76">
        <v>278.8</v>
      </c>
      <c r="C35" s="77">
        <v>226.2</v>
      </c>
      <c r="D35" s="77">
        <v>0</v>
      </c>
      <c r="E35" s="77">
        <v>100</v>
      </c>
      <c r="F35" s="77">
        <v>100</v>
      </c>
      <c r="G35" s="77">
        <v>100</v>
      </c>
      <c r="H35" s="77">
        <v>100</v>
      </c>
      <c r="I35" s="77">
        <v>100</v>
      </c>
      <c r="J35" s="77">
        <v>100</v>
      </c>
      <c r="K35" s="79">
        <v>100</v>
      </c>
      <c r="L35" s="84"/>
      <c r="M35" s="85">
        <v>0</v>
      </c>
      <c r="N35" s="77">
        <v>-0.9863636363636488</v>
      </c>
      <c r="O35" s="77">
        <v>-2.8</v>
      </c>
      <c r="P35" s="77">
        <v>-4.350000000000023</v>
      </c>
      <c r="Q35" s="77">
        <v>-6.03181818181821</v>
      </c>
      <c r="R35" s="77">
        <v>-9.3</v>
      </c>
      <c r="S35" s="77">
        <v>-10.5</v>
      </c>
      <c r="T35" s="79">
        <v>-11.3</v>
      </c>
      <c r="U35" s="84"/>
      <c r="V35" s="81" t="e">
        <f aca="true" t="shared" si="21" ref="V35:AB35">100*(N35-M35)/((N$12-M$12)*M35)</f>
        <v>#DIV/0!</v>
      </c>
      <c r="W35" s="82">
        <f t="shared" si="21"/>
        <v>18.38709677419319</v>
      </c>
      <c r="X35" s="82">
        <f t="shared" si="21"/>
        <v>5.535714285714368</v>
      </c>
      <c r="Y35" s="82">
        <f t="shared" si="21"/>
        <v>3.8662486938348923</v>
      </c>
      <c r="Z35" s="82">
        <f t="shared" si="21"/>
        <v>2.7091183119818787</v>
      </c>
      <c r="AA35" s="82">
        <f t="shared" si="21"/>
        <v>0.5161290322580642</v>
      </c>
      <c r="AB35" s="83">
        <f t="shared" si="21"/>
        <v>0.304761904761905</v>
      </c>
    </row>
    <row r="36" spans="1:28" ht="12.75">
      <c r="A36" s="75" t="s">
        <v>76</v>
      </c>
      <c r="B36" s="76">
        <v>314168.2</v>
      </c>
      <c r="C36" s="77">
        <v>221.6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9">
        <v>0</v>
      </c>
      <c r="L36" s="84"/>
      <c r="M36" s="85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9">
        <v>0</v>
      </c>
      <c r="U36" s="84"/>
      <c r="V36" s="81" t="e">
        <f aca="true" t="shared" si="22" ref="V36:AB36">100*(N36-M36)/((N$12-M$12)*M36)</f>
        <v>#DIV/0!</v>
      </c>
      <c r="W36" s="82" t="e">
        <f t="shared" si="22"/>
        <v>#DIV/0!</v>
      </c>
      <c r="X36" s="82" t="e">
        <f t="shared" si="22"/>
        <v>#DIV/0!</v>
      </c>
      <c r="Y36" s="82" t="e">
        <f t="shared" si="22"/>
        <v>#DIV/0!</v>
      </c>
      <c r="Z36" s="82" t="e">
        <f t="shared" si="22"/>
        <v>#DIV/0!</v>
      </c>
      <c r="AA36" s="82" t="e">
        <f t="shared" si="22"/>
        <v>#DIV/0!</v>
      </c>
      <c r="AB36" s="83" t="e">
        <f t="shared" si="22"/>
        <v>#DIV/0!</v>
      </c>
    </row>
    <row r="37" spans="1:28" ht="12.75">
      <c r="A37" s="75" t="s">
        <v>77</v>
      </c>
      <c r="B37" s="76">
        <v>51133.6</v>
      </c>
      <c r="C37" s="77">
        <v>219.9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9">
        <v>0</v>
      </c>
      <c r="L37" s="84"/>
      <c r="M37" s="85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9">
        <v>0</v>
      </c>
      <c r="U37" s="84"/>
      <c r="V37" s="81" t="e">
        <f aca="true" t="shared" si="23" ref="V37:AB37">100*(N37-M37)/((N$12-M$12)*M37)</f>
        <v>#DIV/0!</v>
      </c>
      <c r="W37" s="82" t="e">
        <f t="shared" si="23"/>
        <v>#DIV/0!</v>
      </c>
      <c r="X37" s="82" t="e">
        <f t="shared" si="23"/>
        <v>#DIV/0!</v>
      </c>
      <c r="Y37" s="82" t="e">
        <f t="shared" si="23"/>
        <v>#DIV/0!</v>
      </c>
      <c r="Z37" s="82" t="e">
        <f t="shared" si="23"/>
        <v>#DIV/0!</v>
      </c>
      <c r="AA37" s="82" t="e">
        <f t="shared" si="23"/>
        <v>#DIV/0!</v>
      </c>
      <c r="AB37" s="83" t="e">
        <f t="shared" si="23"/>
        <v>#DIV/0!</v>
      </c>
    </row>
    <row r="38" spans="1:28" ht="12.75">
      <c r="A38" s="75" t="s">
        <v>78</v>
      </c>
      <c r="B38" s="76">
        <v>21007.8</v>
      </c>
      <c r="C38" s="77">
        <v>230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9">
        <v>0</v>
      </c>
      <c r="L38" s="84"/>
      <c r="M38" s="85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9">
        <v>0</v>
      </c>
      <c r="U38" s="84"/>
      <c r="V38" s="81" t="e">
        <f aca="true" t="shared" si="24" ref="V38:AB38">100*(N38-M38)/((N$12-M$12)*M38)</f>
        <v>#DIV/0!</v>
      </c>
      <c r="W38" s="82" t="e">
        <f t="shared" si="24"/>
        <v>#DIV/0!</v>
      </c>
      <c r="X38" s="82" t="e">
        <f t="shared" si="24"/>
        <v>#DIV/0!</v>
      </c>
      <c r="Y38" s="82" t="e">
        <f t="shared" si="24"/>
        <v>#DIV/0!</v>
      </c>
      <c r="Z38" s="82" t="e">
        <f t="shared" si="24"/>
        <v>#DIV/0!</v>
      </c>
      <c r="AA38" s="82" t="e">
        <f t="shared" si="24"/>
        <v>#DIV/0!</v>
      </c>
      <c r="AB38" s="83" t="e">
        <f t="shared" si="24"/>
        <v>#DIV/0!</v>
      </c>
    </row>
    <row r="39" spans="1:28" ht="12.75">
      <c r="A39" s="75" t="s">
        <v>79</v>
      </c>
      <c r="B39" s="76">
        <v>102115</v>
      </c>
      <c r="C39" s="77">
        <v>99.9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9">
        <v>0</v>
      </c>
      <c r="L39" s="84"/>
      <c r="M39" s="85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9">
        <v>0</v>
      </c>
      <c r="U39" s="84"/>
      <c r="V39" s="81" t="e">
        <f aca="true" t="shared" si="25" ref="V39:AB39">100*(N39-M39)/((N$12-M$12)*M39)</f>
        <v>#DIV/0!</v>
      </c>
      <c r="W39" s="82" t="e">
        <f t="shared" si="25"/>
        <v>#DIV/0!</v>
      </c>
      <c r="X39" s="82" t="e">
        <f t="shared" si="25"/>
        <v>#DIV/0!</v>
      </c>
      <c r="Y39" s="82" t="e">
        <f t="shared" si="25"/>
        <v>#DIV/0!</v>
      </c>
      <c r="Z39" s="82" t="e">
        <f t="shared" si="25"/>
        <v>#DIV/0!</v>
      </c>
      <c r="AA39" s="82" t="e">
        <f t="shared" si="25"/>
        <v>#DIV/0!</v>
      </c>
      <c r="AB39" s="83" t="e">
        <f t="shared" si="25"/>
        <v>#DIV/0!</v>
      </c>
    </row>
    <row r="40" spans="1:28" ht="12.75">
      <c r="A40" s="75" t="s">
        <v>80</v>
      </c>
      <c r="B40" s="87" t="s">
        <v>81</v>
      </c>
      <c r="C40" s="88" t="s">
        <v>81</v>
      </c>
      <c r="D40" s="88" t="s">
        <v>81</v>
      </c>
      <c r="E40" s="88" t="s">
        <v>81</v>
      </c>
      <c r="F40" s="88" t="s">
        <v>81</v>
      </c>
      <c r="G40" s="88" t="s">
        <v>81</v>
      </c>
      <c r="H40" s="88" t="s">
        <v>81</v>
      </c>
      <c r="I40" s="88" t="s">
        <v>81</v>
      </c>
      <c r="J40" s="88" t="s">
        <v>81</v>
      </c>
      <c r="K40" s="89" t="s">
        <v>81</v>
      </c>
      <c r="L40" s="84"/>
      <c r="M40" s="90" t="s">
        <v>81</v>
      </c>
      <c r="N40" s="88" t="s">
        <v>81</v>
      </c>
      <c r="O40" s="88" t="s">
        <v>81</v>
      </c>
      <c r="P40" s="88" t="s">
        <v>81</v>
      </c>
      <c r="Q40" s="88" t="s">
        <v>81</v>
      </c>
      <c r="R40" s="88" t="s">
        <v>81</v>
      </c>
      <c r="S40" s="88" t="s">
        <v>81</v>
      </c>
      <c r="T40" s="89" t="s">
        <v>81</v>
      </c>
      <c r="U40" s="84"/>
      <c r="V40" s="91"/>
      <c r="W40" s="92"/>
      <c r="X40" s="92"/>
      <c r="Y40" s="92"/>
      <c r="Z40" s="92"/>
      <c r="AA40" s="92"/>
      <c r="AB40" s="93"/>
    </row>
    <row r="41" spans="1:28" ht="12.75">
      <c r="A41" s="75" t="s">
        <v>82</v>
      </c>
      <c r="B41" s="76">
        <v>320237</v>
      </c>
      <c r="C41" s="77">
        <v>135.7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9">
        <v>0</v>
      </c>
      <c r="L41" s="84"/>
      <c r="M41" s="85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9">
        <v>0</v>
      </c>
      <c r="U41" s="84"/>
      <c r="V41" s="81" t="e">
        <f aca="true" t="shared" si="26" ref="V41:AB41">100*(N41-M41)/((N$12-M$12)*M41)</f>
        <v>#DIV/0!</v>
      </c>
      <c r="W41" s="82" t="e">
        <f t="shared" si="26"/>
        <v>#DIV/0!</v>
      </c>
      <c r="X41" s="82" t="e">
        <f t="shared" si="26"/>
        <v>#DIV/0!</v>
      </c>
      <c r="Y41" s="82" t="e">
        <f t="shared" si="26"/>
        <v>#DIV/0!</v>
      </c>
      <c r="Z41" s="82" t="e">
        <f t="shared" si="26"/>
        <v>#DIV/0!</v>
      </c>
      <c r="AA41" s="82" t="e">
        <f t="shared" si="26"/>
        <v>#DIV/0!</v>
      </c>
      <c r="AB41" s="83" t="e">
        <f t="shared" si="26"/>
        <v>#DIV/0!</v>
      </c>
    </row>
    <row r="42" spans="1:28" ht="12.75">
      <c r="A42" s="75" t="s">
        <v>83</v>
      </c>
      <c r="B42" s="76">
        <v>33645</v>
      </c>
      <c r="C42" s="77">
        <v>169.8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9">
        <v>0</v>
      </c>
      <c r="L42" s="84"/>
      <c r="M42" s="85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9">
        <v>0</v>
      </c>
      <c r="U42" s="84"/>
      <c r="V42" s="81" t="e">
        <f aca="true" t="shared" si="27" ref="V42:AB42">100*(N42-M42)/((N$12-M$12)*M42)</f>
        <v>#DIV/0!</v>
      </c>
      <c r="W42" s="82" t="e">
        <f t="shared" si="27"/>
        <v>#DIV/0!</v>
      </c>
      <c r="X42" s="82" t="e">
        <f t="shared" si="27"/>
        <v>#DIV/0!</v>
      </c>
      <c r="Y42" s="82" t="e">
        <f t="shared" si="27"/>
        <v>#DIV/0!</v>
      </c>
      <c r="Z42" s="82" t="e">
        <f t="shared" si="27"/>
        <v>#DIV/0!</v>
      </c>
      <c r="AA42" s="82" t="e">
        <f t="shared" si="27"/>
        <v>#DIV/0!</v>
      </c>
      <c r="AB42" s="83" t="e">
        <f t="shared" si="27"/>
        <v>#DIV/0!</v>
      </c>
    </row>
    <row r="43" spans="1:28" ht="12.75">
      <c r="A43" s="75" t="s">
        <v>84</v>
      </c>
      <c r="B43" s="76">
        <v>105321.5</v>
      </c>
      <c r="C43" s="77">
        <v>250.1</v>
      </c>
      <c r="D43" s="77">
        <v>0</v>
      </c>
      <c r="E43" s="77">
        <v>-1.450732598124148</v>
      </c>
      <c r="F43" s="77">
        <v>0</v>
      </c>
      <c r="G43" s="77">
        <v>1.450732598124148</v>
      </c>
      <c r="H43" s="77">
        <v>2.901465196248296</v>
      </c>
      <c r="I43" s="77">
        <v>8.721201274193778</v>
      </c>
      <c r="J43" s="77">
        <v>8.721201274193778</v>
      </c>
      <c r="K43" s="79">
        <v>10.91420080420427</v>
      </c>
      <c r="L43" s="84"/>
      <c r="M43" s="85">
        <v>0</v>
      </c>
      <c r="N43" s="77">
        <v>0.12995621703184668</v>
      </c>
      <c r="O43" s="77">
        <v>0</v>
      </c>
      <c r="P43" s="77">
        <v>-0.8226747387760298</v>
      </c>
      <c r="Q43" s="77">
        <v>-1.298990216679968</v>
      </c>
      <c r="R43" s="77">
        <v>-2.4855423631452265</v>
      </c>
      <c r="S43" s="77">
        <v>-2.4593787593226453</v>
      </c>
      <c r="T43" s="79">
        <v>-2.5975797914006162</v>
      </c>
      <c r="U43" s="84"/>
      <c r="V43" s="81" t="e">
        <f aca="true" t="shared" si="28" ref="V43:AB43">100*(N43-M43)/((N$12-M$12)*M43)</f>
        <v>#DIV/0!</v>
      </c>
      <c r="W43" s="82">
        <f t="shared" si="28"/>
        <v>-10</v>
      </c>
      <c r="X43" s="82" t="e">
        <f t="shared" si="28"/>
        <v>#DIV/0!</v>
      </c>
      <c r="Y43" s="82">
        <f t="shared" si="28"/>
        <v>5.789839598242646</v>
      </c>
      <c r="Z43" s="82">
        <f t="shared" si="28"/>
        <v>4.567209711162856</v>
      </c>
      <c r="AA43" s="82">
        <f t="shared" si="28"/>
        <v>-0.042105263157894535</v>
      </c>
      <c r="AB43" s="83">
        <f t="shared" si="28"/>
        <v>0.2247738890223381</v>
      </c>
    </row>
    <row r="44" spans="1:28" ht="12.75">
      <c r="A44" s="75" t="s">
        <v>85</v>
      </c>
      <c r="B44" s="76">
        <v>243787.7</v>
      </c>
      <c r="C44" s="77">
        <v>236.7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9">
        <v>0</v>
      </c>
      <c r="L44" s="84"/>
      <c r="M44" s="85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9">
        <v>0</v>
      </c>
      <c r="U44" s="84"/>
      <c r="V44" s="81" t="e">
        <f aca="true" t="shared" si="29" ref="V44:AB44">100*(N44-M44)/((N$12-M$12)*M44)</f>
        <v>#DIV/0!</v>
      </c>
      <c r="W44" s="82" t="e">
        <f t="shared" si="29"/>
        <v>#DIV/0!</v>
      </c>
      <c r="X44" s="82" t="e">
        <f t="shared" si="29"/>
        <v>#DIV/0!</v>
      </c>
      <c r="Y44" s="82" t="e">
        <f t="shared" si="29"/>
        <v>#DIV/0!</v>
      </c>
      <c r="Z44" s="82" t="e">
        <f t="shared" si="29"/>
        <v>#DIV/0!</v>
      </c>
      <c r="AA44" s="82" t="e">
        <f t="shared" si="29"/>
        <v>#DIV/0!</v>
      </c>
      <c r="AB44" s="83" t="e">
        <f t="shared" si="29"/>
        <v>#DIV/0!</v>
      </c>
    </row>
    <row r="45" spans="1:28" ht="12.75">
      <c r="A45" s="75" t="s">
        <v>86</v>
      </c>
      <c r="B45" s="76">
        <v>776860.6</v>
      </c>
      <c r="C45" s="77">
        <v>192.8</v>
      </c>
      <c r="D45" s="77">
        <v>0</v>
      </c>
      <c r="E45" s="77">
        <v>17.997806384652904</v>
      </c>
      <c r="F45" s="77">
        <v>18.760663109958212</v>
      </c>
      <c r="G45" s="77">
        <v>19.523519835261993</v>
      </c>
      <c r="H45" s="77">
        <v>20.286376560566538</v>
      </c>
      <c r="I45" s="77">
        <v>19.640447719964175</v>
      </c>
      <c r="J45" s="77">
        <v>21.277884346303573</v>
      </c>
      <c r="K45" s="79">
        <v>22.21434579125264</v>
      </c>
      <c r="L45" s="84"/>
      <c r="M45" s="85">
        <v>0</v>
      </c>
      <c r="N45" s="77">
        <v>-0.3260537855436354</v>
      </c>
      <c r="O45" s="77">
        <v>-0.7879478506182449</v>
      </c>
      <c r="P45" s="77">
        <v>-0.9326272725119509</v>
      </c>
      <c r="Q45" s="77">
        <v>-1.2359140159961157</v>
      </c>
      <c r="R45" s="77">
        <v>-1.7283593993568473</v>
      </c>
      <c r="S45" s="77">
        <v>-2.2128999720155713</v>
      </c>
      <c r="T45" s="79">
        <v>-2.599078457576559</v>
      </c>
      <c r="U45" s="84"/>
      <c r="V45" s="81" t="e">
        <f aca="true" t="shared" si="30" ref="V45:AB45">100*(N45-M45)/((N$12-M$12)*M45)</f>
        <v>#DIV/0!</v>
      </c>
      <c r="W45" s="82">
        <f t="shared" si="30"/>
        <v>14.166192375423126</v>
      </c>
      <c r="X45" s="82">
        <f t="shared" si="30"/>
        <v>1.836154788418886</v>
      </c>
      <c r="Y45" s="82">
        <f t="shared" si="30"/>
        <v>3.2519609111074805</v>
      </c>
      <c r="Z45" s="82">
        <f t="shared" si="30"/>
        <v>1.9922315670311133</v>
      </c>
      <c r="AA45" s="82">
        <f t="shared" si="30"/>
        <v>1.1213884631611455</v>
      </c>
      <c r="AB45" s="83">
        <f t="shared" si="30"/>
        <v>0.6980496008759861</v>
      </c>
    </row>
    <row r="46" spans="1:28" ht="12.75">
      <c r="A46" s="94" t="s">
        <v>87</v>
      </c>
      <c r="B46" s="76">
        <v>5532724</v>
      </c>
      <c r="C46" s="77">
        <v>219.32552229787714</v>
      </c>
      <c r="D46" s="77">
        <v>0</v>
      </c>
      <c r="E46" s="77">
        <v>10.11773163936312</v>
      </c>
      <c r="F46" s="77">
        <v>10.805431465585487</v>
      </c>
      <c r="G46" s="77">
        <v>11.516409228678988</v>
      </c>
      <c r="H46" s="77">
        <v>12.174459139235706</v>
      </c>
      <c r="I46" s="77">
        <v>12.521358376091055</v>
      </c>
      <c r="J46" s="77">
        <v>12.865371560193497</v>
      </c>
      <c r="K46" s="79">
        <v>13.244958541217672</v>
      </c>
      <c r="L46" s="84"/>
      <c r="M46" s="85">
        <v>0</v>
      </c>
      <c r="N46" s="77">
        <v>-0.14866588879349082</v>
      </c>
      <c r="O46" s="77">
        <v>-0.41854070797675796</v>
      </c>
      <c r="P46" s="77">
        <v>-0.6841848789131709</v>
      </c>
      <c r="Q46" s="77">
        <v>-0.9519443739730097</v>
      </c>
      <c r="R46" s="77">
        <v>-1.470989189050457</v>
      </c>
      <c r="S46" s="77">
        <v>-1.7460843410949114</v>
      </c>
      <c r="T46" s="79">
        <v>-1.9523374236632804</v>
      </c>
      <c r="U46" s="84"/>
      <c r="V46" s="81" t="e">
        <f aca="true" t="shared" si="31" ref="V46:AB46">100*(N46-M46)/((N$12-M$12)*M46)</f>
        <v>#DIV/0!</v>
      </c>
      <c r="W46" s="82">
        <f t="shared" si="31"/>
        <v>18.15310972634385</v>
      </c>
      <c r="X46" s="82">
        <f t="shared" si="31"/>
        <v>6.346913594630907</v>
      </c>
      <c r="Y46" s="82">
        <f t="shared" si="31"/>
        <v>3.913554703009152</v>
      </c>
      <c r="Z46" s="82">
        <f t="shared" si="31"/>
        <v>2.726235005261787</v>
      </c>
      <c r="AA46" s="82">
        <f t="shared" si="31"/>
        <v>0.7480548574854775</v>
      </c>
      <c r="AB46" s="83">
        <f t="shared" si="31"/>
        <v>0.4724928291586067</v>
      </c>
    </row>
    <row r="47" spans="1:28" ht="12.75">
      <c r="A47" s="94" t="s">
        <v>88</v>
      </c>
      <c r="B47" s="76">
        <v>3205393.9</v>
      </c>
      <c r="C47" s="77">
        <v>236.29192371021858</v>
      </c>
      <c r="D47" s="77">
        <v>0</v>
      </c>
      <c r="E47" s="77">
        <v>13.140894581889523</v>
      </c>
      <c r="F47" s="77">
        <v>14.038477455142097</v>
      </c>
      <c r="G47" s="77">
        <v>14.936060328394232</v>
      </c>
      <c r="H47" s="77">
        <v>15.83364320164658</v>
      </c>
      <c r="I47" s="77">
        <v>16.393014911521483</v>
      </c>
      <c r="J47" s="77">
        <v>16.53713448447007</v>
      </c>
      <c r="K47" s="79">
        <v>16.893309118732645</v>
      </c>
      <c r="L47" s="84"/>
      <c r="M47" s="85">
        <v>0</v>
      </c>
      <c r="N47" s="77">
        <v>-0.1817433681981679</v>
      </c>
      <c r="O47" s="77">
        <v>-0.530649521732727</v>
      </c>
      <c r="P47" s="77">
        <v>-0.9248488071933991</v>
      </c>
      <c r="Q47" s="77">
        <v>-1.2964015266910107</v>
      </c>
      <c r="R47" s="77">
        <v>-2.0307586159691637</v>
      </c>
      <c r="S47" s="77">
        <v>-2.38691179888999</v>
      </c>
      <c r="T47" s="79">
        <v>-2.6436275647744885</v>
      </c>
      <c r="U47" s="84"/>
      <c r="V47" s="81" t="e">
        <f aca="true" t="shared" si="32" ref="V47:AB47">100*(N47-M47)/((N$12-M$12)*M47)</f>
        <v>#DIV/0!</v>
      </c>
      <c r="W47" s="82">
        <f t="shared" si="32"/>
        <v>19.197737831848784</v>
      </c>
      <c r="X47" s="82">
        <f t="shared" si="32"/>
        <v>7.428618500842052</v>
      </c>
      <c r="Y47" s="82">
        <f t="shared" si="32"/>
        <v>4.017442814519569</v>
      </c>
      <c r="Z47" s="82">
        <f t="shared" si="32"/>
        <v>2.832290282596923</v>
      </c>
      <c r="AA47" s="82">
        <f t="shared" si="32"/>
        <v>0.7015175119685114</v>
      </c>
      <c r="AB47" s="83">
        <f t="shared" si="32"/>
        <v>0.43020570094610355</v>
      </c>
    </row>
    <row r="48" spans="1:28" ht="12.75">
      <c r="A48" s="94" t="s">
        <v>89</v>
      </c>
      <c r="B48" s="76">
        <v>745363.3</v>
      </c>
      <c r="C48" s="77">
        <v>218.50329943800557</v>
      </c>
      <c r="D48" s="77">
        <v>0</v>
      </c>
      <c r="E48" s="77">
        <v>0.03740457841162826</v>
      </c>
      <c r="F48" s="77">
        <v>0.28201012848365353</v>
      </c>
      <c r="G48" s="77">
        <v>0.6994044380773778</v>
      </c>
      <c r="H48" s="77">
        <v>0.7239229513983316</v>
      </c>
      <c r="I48" s="77">
        <v>0.7442410969254858</v>
      </c>
      <c r="J48" s="77">
        <v>0.9713920714905067</v>
      </c>
      <c r="K48" s="79">
        <v>0.9713920714905067</v>
      </c>
      <c r="L48" s="84"/>
      <c r="M48" s="85">
        <v>0</v>
      </c>
      <c r="N48" s="77">
        <v>-0.00047908364100600906</v>
      </c>
      <c r="O48" s="77">
        <v>-0.003493383696245844</v>
      </c>
      <c r="P48" s="77">
        <v>-0.013060282146974427</v>
      </c>
      <c r="Q48" s="77">
        <v>-0.019350881399958723</v>
      </c>
      <c r="R48" s="77">
        <v>-0.033165759569863444</v>
      </c>
      <c r="S48" s="77">
        <v>-0.04222096794945498</v>
      </c>
      <c r="T48" s="79">
        <v>-0.047190142042142405</v>
      </c>
      <c r="U48" s="84"/>
      <c r="V48" s="81" t="e">
        <f aca="true" t="shared" si="33" ref="V48:AB48">100*(N48-M48)/((N$12-M$12)*M48)</f>
        <v>#DIV/0!</v>
      </c>
      <c r="W48" s="82">
        <f t="shared" si="33"/>
        <v>62.91803345466408</v>
      </c>
      <c r="X48" s="82">
        <f t="shared" si="33"/>
        <v>27.385764870345124</v>
      </c>
      <c r="Y48" s="82">
        <f t="shared" si="33"/>
        <v>4.816587560814365</v>
      </c>
      <c r="Z48" s="82">
        <f t="shared" si="33"/>
        <v>3.5695733657729383</v>
      </c>
      <c r="AA48" s="82">
        <f t="shared" si="33"/>
        <v>1.0921153016883935</v>
      </c>
      <c r="AB48" s="83">
        <f t="shared" si="33"/>
        <v>0.47077784655589106</v>
      </c>
    </row>
    <row r="49" spans="1:28" ht="13.5" thickBot="1">
      <c r="A49" s="95" t="s">
        <v>90</v>
      </c>
      <c r="B49" s="96">
        <v>455997</v>
      </c>
      <c r="C49" s="97">
        <v>130.19903727436804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8">
        <v>0</v>
      </c>
      <c r="L49" s="84"/>
      <c r="M49" s="99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8">
        <v>0</v>
      </c>
      <c r="U49" s="84"/>
      <c r="V49" s="100" t="e">
        <f aca="true" t="shared" si="34" ref="V49:AB49">100*(N49-M49)/((N$12-M$12)*M49)</f>
        <v>#DIV/0!</v>
      </c>
      <c r="W49" s="101" t="e">
        <f t="shared" si="34"/>
        <v>#DIV/0!</v>
      </c>
      <c r="X49" s="101" t="e">
        <f t="shared" si="34"/>
        <v>#DIV/0!</v>
      </c>
      <c r="Y49" s="101" t="e">
        <f t="shared" si="34"/>
        <v>#DIV/0!</v>
      </c>
      <c r="Z49" s="101" t="e">
        <f t="shared" si="34"/>
        <v>#DIV/0!</v>
      </c>
      <c r="AA49" s="101" t="e">
        <f t="shared" si="34"/>
        <v>#DIV/0!</v>
      </c>
      <c r="AB49" s="102" t="e">
        <f t="shared" si="34"/>
        <v>#DIV/0!</v>
      </c>
    </row>
    <row r="50" ht="12.75">
      <c r="A50" s="32" t="s">
        <v>91</v>
      </c>
    </row>
  </sheetData>
  <autoFilter ref="A1:A50"/>
  <mergeCells count="1">
    <mergeCell ref="V13:AB13"/>
  </mergeCells>
  <printOptions/>
  <pageMargins left="0.17" right="0.17" top="0.35" bottom="0.23" header="0.28" footer="0.19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C3"/>
  <sheetViews>
    <sheetView workbookViewId="0" topLeftCell="B1">
      <selection activeCell="J24" sqref="J24:J25"/>
    </sheetView>
  </sheetViews>
  <sheetFormatPr defaultColWidth="8.00390625" defaultRowHeight="12.75"/>
  <cols>
    <col min="1" max="16384" width="8.00390625" style="35" customWidth="1"/>
  </cols>
  <sheetData>
    <row r="3" ht="18.75">
      <c r="C3" s="34" t="s">
        <v>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A1">
      <selection activeCell="D6" sqref="D6"/>
    </sheetView>
  </sheetViews>
  <sheetFormatPr defaultColWidth="9.140625" defaultRowHeight="12.75"/>
  <cols>
    <col min="1" max="1" width="26.00390625" style="36" customWidth="1"/>
    <col min="2" max="2" width="8.8515625" style="36" customWidth="1"/>
    <col min="3" max="3" width="11.8515625" style="36" customWidth="1"/>
    <col min="4" max="4" width="6.421875" style="36" customWidth="1"/>
    <col min="5" max="7" width="5.28125" style="36" customWidth="1"/>
    <col min="8" max="8" width="6.7109375" style="36" customWidth="1"/>
    <col min="9" max="9" width="5.7109375" style="36" customWidth="1"/>
    <col min="10" max="10" width="5.28125" style="36" customWidth="1"/>
    <col min="11" max="11" width="2.00390625" style="36" customWidth="1"/>
    <col min="12" max="12" width="8.8515625" style="36" customWidth="1"/>
    <col min="13" max="13" width="6.8515625" style="36" customWidth="1"/>
    <col min="14" max="14" width="5.8515625" style="36" customWidth="1"/>
    <col min="15" max="15" width="5.421875" style="36" customWidth="1"/>
    <col min="16" max="16" width="4.8515625" style="36" customWidth="1"/>
    <col min="17" max="17" width="5.00390625" style="36" customWidth="1"/>
    <col min="18" max="19" width="6.421875" style="36" customWidth="1"/>
    <col min="20" max="21" width="5.00390625" style="36" customWidth="1"/>
    <col min="22" max="22" width="5.421875" style="36" customWidth="1"/>
    <col min="23" max="23" width="6.28125" style="36" customWidth="1"/>
    <col min="24" max="24" width="5.57421875" style="36" customWidth="1"/>
    <col min="25" max="25" width="2.7109375" style="36" customWidth="1"/>
    <col min="26" max="26" width="6.140625" style="36" customWidth="1"/>
    <col min="27" max="27" width="11.28125" style="36" customWidth="1"/>
    <col min="28" max="28" width="8.00390625" style="36" customWidth="1"/>
    <col min="29" max="29" width="11.421875" style="36" customWidth="1"/>
    <col min="30" max="30" width="7.7109375" style="36" customWidth="1"/>
    <col min="31" max="31" width="11.57421875" style="36" customWidth="1"/>
    <col min="32" max="32" width="7.8515625" style="36" customWidth="1"/>
    <col min="33" max="16384" width="9.140625" style="36" customWidth="1"/>
  </cols>
  <sheetData>
    <row r="1" spans="4:26" ht="12.75">
      <c r="D1" s="37" t="s">
        <v>9</v>
      </c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  <c r="Y1" s="38"/>
      <c r="Z1" s="37"/>
    </row>
    <row r="2" spans="1:26" ht="18">
      <c r="A2" s="40" t="s">
        <v>30</v>
      </c>
      <c r="B2" s="38" t="s">
        <v>94</v>
      </c>
      <c r="C2" s="40"/>
      <c r="E2" s="41"/>
      <c r="F2" s="41"/>
      <c r="H2" s="41"/>
      <c r="I2" s="41"/>
      <c r="J2" s="41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Y2" s="38"/>
      <c r="Z2" s="38"/>
    </row>
    <row r="3" spans="1:26" ht="18">
      <c r="A3" s="42" t="s">
        <v>32</v>
      </c>
      <c r="B3" s="43" t="s">
        <v>22</v>
      </c>
      <c r="C3" s="42"/>
      <c r="E3" s="41"/>
      <c r="F3" s="41"/>
      <c r="H3" s="41"/>
      <c r="I3" s="41"/>
      <c r="J3" s="41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Y3" s="38"/>
      <c r="Z3" s="38"/>
    </row>
    <row r="4" spans="1:26" ht="18">
      <c r="A4" s="42" t="s">
        <v>33</v>
      </c>
      <c r="B4" s="38" t="s">
        <v>24</v>
      </c>
      <c r="C4" s="42"/>
      <c r="E4" s="44"/>
      <c r="F4" s="44"/>
      <c r="H4" s="44"/>
      <c r="I4" s="44"/>
      <c r="J4" s="44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Y4" s="38"/>
      <c r="Z4" s="38"/>
    </row>
    <row r="5" spans="1:26" ht="18">
      <c r="A5" s="42" t="s">
        <v>35</v>
      </c>
      <c r="B5" s="38" t="s">
        <v>13</v>
      </c>
      <c r="C5" s="42"/>
      <c r="E5" s="38"/>
      <c r="F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Y5" s="38"/>
      <c r="Z5" s="38"/>
    </row>
    <row r="6" spans="1:3" ht="18">
      <c r="A6" s="42" t="s">
        <v>36</v>
      </c>
      <c r="B6" s="36" t="s">
        <v>105</v>
      </c>
      <c r="C6" s="38"/>
    </row>
    <row r="7" spans="1:12" ht="12.75">
      <c r="A7" s="45" t="s">
        <v>37</v>
      </c>
      <c r="B7" s="45"/>
      <c r="C7" s="45"/>
      <c r="L7" s="36" t="s">
        <v>95</v>
      </c>
    </row>
    <row r="8" spans="1:3" ht="12.75">
      <c r="A8" s="45"/>
      <c r="B8" s="45"/>
      <c r="C8" s="45"/>
    </row>
    <row r="9" spans="1:3" ht="12.75">
      <c r="A9" s="45" t="s">
        <v>39</v>
      </c>
      <c r="B9" s="45"/>
      <c r="C9" s="45"/>
    </row>
    <row r="10" spans="1:3" ht="12.75">
      <c r="A10" s="45"/>
      <c r="B10" s="45"/>
      <c r="C10" s="45"/>
    </row>
    <row r="11" spans="1:4" ht="13.5" thickBot="1">
      <c r="A11" s="45"/>
      <c r="B11" s="45"/>
      <c r="C11" s="45"/>
      <c r="D11" s="46" t="s">
        <v>96</v>
      </c>
    </row>
    <row r="12" spans="1:33" s="46" customFormat="1" ht="48.75" customHeight="1" thickBot="1">
      <c r="A12" s="60"/>
      <c r="B12" s="61"/>
      <c r="C12" s="62"/>
      <c r="D12" s="63">
        <v>2000</v>
      </c>
      <c r="E12" s="64">
        <v>2010</v>
      </c>
      <c r="F12" s="64">
        <v>2020</v>
      </c>
      <c r="G12" s="64">
        <v>2030</v>
      </c>
      <c r="H12" s="64">
        <v>2050</v>
      </c>
      <c r="I12" s="64">
        <v>2075</v>
      </c>
      <c r="J12" s="64">
        <v>2100</v>
      </c>
      <c r="K12" s="47"/>
      <c r="L12" s="66" t="s">
        <v>42</v>
      </c>
      <c r="M12" s="64" t="s">
        <v>43</v>
      </c>
      <c r="N12" s="64" t="s">
        <v>97</v>
      </c>
      <c r="O12" s="64" t="s">
        <v>45</v>
      </c>
      <c r="P12" s="67" t="s">
        <v>46</v>
      </c>
      <c r="Q12" s="67" t="s">
        <v>47</v>
      </c>
      <c r="R12" s="68" t="s">
        <v>98</v>
      </c>
      <c r="AC12" s="36"/>
      <c r="AD12" s="36"/>
      <c r="AE12" s="36"/>
      <c r="AF12" s="36"/>
      <c r="AG12" s="36"/>
    </row>
    <row r="13" spans="1:33" s="46" customFormat="1" ht="25.5" customHeight="1" thickBot="1">
      <c r="A13" s="69" t="s">
        <v>49</v>
      </c>
      <c r="B13" s="61" t="s">
        <v>50</v>
      </c>
      <c r="C13" s="70" t="s">
        <v>99</v>
      </c>
      <c r="D13" s="103"/>
      <c r="E13" s="71"/>
      <c r="F13" s="71"/>
      <c r="G13" s="71"/>
      <c r="H13" s="71"/>
      <c r="I13" s="71"/>
      <c r="J13" s="104"/>
      <c r="L13" s="109" t="s">
        <v>100</v>
      </c>
      <c r="M13" s="110"/>
      <c r="N13" s="110"/>
      <c r="O13" s="110"/>
      <c r="P13" s="110"/>
      <c r="Q13" s="110"/>
      <c r="R13" s="111"/>
      <c r="AA13" s="36"/>
      <c r="AB13" s="22"/>
      <c r="AC13" s="36"/>
      <c r="AD13" s="36"/>
      <c r="AE13" s="36"/>
      <c r="AF13" s="36"/>
      <c r="AG13" s="36"/>
    </row>
    <row r="14" spans="1:33" s="46" customFormat="1" ht="12.75">
      <c r="A14" s="75" t="s">
        <v>54</v>
      </c>
      <c r="B14" s="76">
        <v>83361.7</v>
      </c>
      <c r="C14" s="77">
        <v>771</v>
      </c>
      <c r="D14" s="78">
        <v>1.1666666666666667</v>
      </c>
      <c r="E14" s="78"/>
      <c r="F14" s="78">
        <v>5.833333333333333</v>
      </c>
      <c r="G14" s="78">
        <v>8.166666666666666</v>
      </c>
      <c r="H14" s="78">
        <v>14</v>
      </c>
      <c r="I14" s="78"/>
      <c r="J14" s="105">
        <v>23</v>
      </c>
      <c r="L14" s="81">
        <v>0.030263726761781237</v>
      </c>
      <c r="M14" s="82"/>
      <c r="N14" s="82">
        <v>0.0378869885256549</v>
      </c>
      <c r="O14" s="82">
        <v>0.10673055979089523</v>
      </c>
      <c r="P14" s="82">
        <v>0.09176316364430849</v>
      </c>
      <c r="Q14" s="82" t="s">
        <v>52</v>
      </c>
      <c r="R14" s="83">
        <v>0.0607661822985469</v>
      </c>
      <c r="AA14" s="36"/>
      <c r="AB14" s="36"/>
      <c r="AC14" s="36"/>
      <c r="AD14" s="36"/>
      <c r="AE14" s="36"/>
      <c r="AF14" s="36"/>
      <c r="AG14" s="36"/>
    </row>
    <row r="15" spans="1:18" ht="12.75">
      <c r="A15" s="75" t="s">
        <v>55</v>
      </c>
      <c r="B15" s="76">
        <v>32782.8</v>
      </c>
      <c r="C15" s="77">
        <v>367</v>
      </c>
      <c r="D15" s="77">
        <v>5.333333333333333</v>
      </c>
      <c r="E15" s="77"/>
      <c r="F15" s="77">
        <v>26.666666666666668</v>
      </c>
      <c r="G15" s="77">
        <v>37.333333333333336</v>
      </c>
      <c r="H15" s="77">
        <v>36</v>
      </c>
      <c r="I15" s="77"/>
      <c r="J15" s="79">
        <v>40</v>
      </c>
      <c r="L15" s="81">
        <v>0.290644868301544</v>
      </c>
      <c r="M15" s="82"/>
      <c r="N15" s="82">
        <v>0.3686635944700461</v>
      </c>
      <c r="O15" s="82">
        <v>1.0969637610186094</v>
      </c>
      <c r="P15" s="82">
        <v>0.5460060667340748</v>
      </c>
      <c r="Q15" s="82" t="s">
        <v>52</v>
      </c>
      <c r="R15" s="83">
        <v>0.24169184290030213</v>
      </c>
    </row>
    <row r="16" spans="1:18" ht="12.75">
      <c r="A16" s="75" t="s">
        <v>56</v>
      </c>
      <c r="B16" s="76">
        <v>41439.7</v>
      </c>
      <c r="C16" s="77">
        <v>514</v>
      </c>
      <c r="D16" s="77">
        <v>6.5</v>
      </c>
      <c r="E16" s="77"/>
      <c r="F16" s="77">
        <v>32.5</v>
      </c>
      <c r="G16" s="77">
        <v>45.5</v>
      </c>
      <c r="H16" s="77">
        <v>77</v>
      </c>
      <c r="I16" s="77"/>
      <c r="J16" s="79">
        <v>103</v>
      </c>
      <c r="L16" s="81">
        <v>0.2529182879377432</v>
      </c>
      <c r="M16" s="82"/>
      <c r="N16" s="82">
        <v>0.32019704433497537</v>
      </c>
      <c r="O16" s="82">
        <v>0.944963655244029</v>
      </c>
      <c r="P16" s="82">
        <v>0.8217716115261473</v>
      </c>
      <c r="Q16" s="82" t="s">
        <v>52</v>
      </c>
      <c r="R16" s="83">
        <v>0.47139588100686497</v>
      </c>
    </row>
    <row r="17" spans="1:33" s="44" customFormat="1" ht="12.75">
      <c r="A17" s="75" t="s">
        <v>57</v>
      </c>
      <c r="B17" s="76">
        <v>311973.7</v>
      </c>
      <c r="C17" s="77">
        <v>268</v>
      </c>
      <c r="D17" s="77">
        <v>0.8333333333333334</v>
      </c>
      <c r="E17" s="77"/>
      <c r="F17" s="77">
        <v>4.166666666666667</v>
      </c>
      <c r="G17" s="77">
        <v>5.833333333333333</v>
      </c>
      <c r="H17" s="77">
        <v>11</v>
      </c>
      <c r="I17" s="77"/>
      <c r="J17" s="79">
        <v>15</v>
      </c>
      <c r="L17" s="81">
        <v>0.06218905472636817</v>
      </c>
      <c r="M17" s="82"/>
      <c r="N17" s="82">
        <v>0.07797878976918278</v>
      </c>
      <c r="O17" s="82">
        <v>0.22109917877447882</v>
      </c>
      <c r="P17" s="82">
        <v>0.20979020979020976</v>
      </c>
      <c r="Q17" s="82" t="s">
        <v>52</v>
      </c>
      <c r="R17" s="83">
        <v>0.11673151750972763</v>
      </c>
      <c r="AA17" s="36"/>
      <c r="AB17" s="36"/>
      <c r="AC17" s="36"/>
      <c r="AD17" s="36"/>
      <c r="AE17" s="36"/>
      <c r="AF17" s="36"/>
      <c r="AG17" s="36"/>
    </row>
    <row r="18" spans="1:33" s="44" customFormat="1" ht="12.75">
      <c r="A18" s="75" t="s">
        <v>58</v>
      </c>
      <c r="B18" s="76">
        <v>548836.6</v>
      </c>
      <c r="C18" s="77">
        <v>876</v>
      </c>
      <c r="D18" s="77">
        <v>5.666666666666667</v>
      </c>
      <c r="E18" s="77"/>
      <c r="F18" s="77">
        <v>28.333333333333332</v>
      </c>
      <c r="G18" s="77">
        <v>39.666666666666664</v>
      </c>
      <c r="H18" s="77">
        <v>64</v>
      </c>
      <c r="I18" s="77"/>
      <c r="J18" s="79">
        <v>86</v>
      </c>
      <c r="L18" s="81">
        <v>0.12937595129375953</v>
      </c>
      <c r="M18" s="82"/>
      <c r="N18" s="82">
        <v>0.16277288395250858</v>
      </c>
      <c r="O18" s="82">
        <v>0.4679512386944554</v>
      </c>
      <c r="P18" s="82">
        <v>0.3826225587883619</v>
      </c>
      <c r="Q18" s="82" t="s">
        <v>52</v>
      </c>
      <c r="R18" s="83">
        <v>0.21182266009852216</v>
      </c>
      <c r="AA18" s="36"/>
      <c r="AB18" s="36"/>
      <c r="AC18" s="36"/>
      <c r="AD18" s="36"/>
      <c r="AE18" s="36"/>
      <c r="AF18" s="36"/>
      <c r="AG18" s="36"/>
    </row>
    <row r="19" spans="1:33" s="44" customFormat="1" ht="12.75">
      <c r="A19" s="75" t="s">
        <v>59</v>
      </c>
      <c r="B19" s="76">
        <v>365186.1</v>
      </c>
      <c r="C19" s="77">
        <v>514</v>
      </c>
      <c r="D19" s="77">
        <v>6.5</v>
      </c>
      <c r="E19" s="77"/>
      <c r="F19" s="77">
        <v>32.5</v>
      </c>
      <c r="G19" s="77">
        <v>45.5</v>
      </c>
      <c r="H19" s="77">
        <v>77</v>
      </c>
      <c r="I19" s="77"/>
      <c r="J19" s="79">
        <v>103</v>
      </c>
      <c r="L19" s="81">
        <v>0.2529182879377432</v>
      </c>
      <c r="M19" s="82"/>
      <c r="N19" s="82">
        <v>0.32019704433497537</v>
      </c>
      <c r="O19" s="82">
        <v>0.944963655244029</v>
      </c>
      <c r="P19" s="82">
        <v>0.8217716115261473</v>
      </c>
      <c r="Q19" s="82" t="s">
        <v>52</v>
      </c>
      <c r="R19" s="83">
        <v>0.47139588100686497</v>
      </c>
      <c r="AA19" s="36"/>
      <c r="AB19" s="36"/>
      <c r="AC19" s="36"/>
      <c r="AD19" s="36"/>
      <c r="AE19" s="36"/>
      <c r="AF19" s="36"/>
      <c r="AG19" s="36"/>
    </row>
    <row r="20" spans="1:33" s="44" customFormat="1" ht="12.75">
      <c r="A20" s="75" t="s">
        <v>60</v>
      </c>
      <c r="B20" s="76">
        <v>134029.3</v>
      </c>
      <c r="C20" s="77">
        <v>950</v>
      </c>
      <c r="D20" s="77">
        <v>12.333333333333334</v>
      </c>
      <c r="E20" s="77"/>
      <c r="F20" s="77">
        <v>61.666666666666664</v>
      </c>
      <c r="G20" s="77">
        <v>86.33333333333333</v>
      </c>
      <c r="H20" s="77">
        <v>113</v>
      </c>
      <c r="I20" s="77"/>
      <c r="J20" s="79">
        <v>112</v>
      </c>
      <c r="L20" s="81">
        <v>0.2596491228070176</v>
      </c>
      <c r="M20" s="82"/>
      <c r="N20" s="82">
        <v>0.32883043014575186</v>
      </c>
      <c r="O20" s="82">
        <v>0.9718574108818009</v>
      </c>
      <c r="P20" s="82">
        <v>0.654187572365882</v>
      </c>
      <c r="Q20" s="82" t="s">
        <v>52</v>
      </c>
      <c r="R20" s="83">
        <v>0.26762246117084826</v>
      </c>
      <c r="AA20" s="36"/>
      <c r="AB20" s="36"/>
      <c r="AC20" s="36"/>
      <c r="AD20" s="36"/>
      <c r="AE20" s="36"/>
      <c r="AF20" s="36"/>
      <c r="AG20" s="36"/>
    </row>
    <row r="21" spans="1:33" s="44" customFormat="1" ht="12.75">
      <c r="A21" s="75" t="s">
        <v>61</v>
      </c>
      <c r="B21" s="76">
        <v>68331.8</v>
      </c>
      <c r="C21" s="77">
        <v>485</v>
      </c>
      <c r="D21" s="77">
        <v>3.6666666666666665</v>
      </c>
      <c r="E21" s="77"/>
      <c r="F21" s="77">
        <v>18.333333333333332</v>
      </c>
      <c r="G21" s="77">
        <v>25.666666666666668</v>
      </c>
      <c r="H21" s="77">
        <v>37</v>
      </c>
      <c r="I21" s="77"/>
      <c r="J21" s="79">
        <v>44</v>
      </c>
      <c r="L21" s="81">
        <v>0.15120274914089346</v>
      </c>
      <c r="M21" s="82"/>
      <c r="N21" s="82">
        <v>0.1904432132963989</v>
      </c>
      <c r="O21" s="82">
        <v>0.55</v>
      </c>
      <c r="P21" s="82">
        <v>0.40275761973875185</v>
      </c>
      <c r="Q21" s="82" t="s">
        <v>52</v>
      </c>
      <c r="R21" s="83">
        <v>0.19642857142857142</v>
      </c>
      <c r="AA21" s="36"/>
      <c r="AB21" s="36"/>
      <c r="AC21" s="36"/>
      <c r="AD21" s="36"/>
      <c r="AE21" s="36"/>
      <c r="AF21" s="36"/>
      <c r="AG21" s="36"/>
    </row>
    <row r="22" spans="1:33" s="44" customFormat="1" ht="12.75">
      <c r="A22" s="75" t="s">
        <v>62</v>
      </c>
      <c r="B22" s="76">
        <v>305483.5</v>
      </c>
      <c r="C22" s="77">
        <v>1108</v>
      </c>
      <c r="D22" s="77">
        <v>7.5</v>
      </c>
      <c r="E22" s="77"/>
      <c r="F22" s="77">
        <v>37.5</v>
      </c>
      <c r="G22" s="77">
        <v>52.5</v>
      </c>
      <c r="H22" s="77">
        <v>70</v>
      </c>
      <c r="I22" s="77"/>
      <c r="J22" s="79">
        <v>82</v>
      </c>
      <c r="L22" s="81">
        <v>0.13537906137184116</v>
      </c>
      <c r="M22" s="82"/>
      <c r="N22" s="82">
        <v>0.1703771013175829</v>
      </c>
      <c r="O22" s="82">
        <v>0.49042503503035967</v>
      </c>
      <c r="P22" s="82">
        <v>0.33159639981051636</v>
      </c>
      <c r="Q22" s="82" t="s">
        <v>52</v>
      </c>
      <c r="R22" s="83">
        <v>0.1579961464354528</v>
      </c>
      <c r="AA22" s="36"/>
      <c r="AB22" s="36"/>
      <c r="AC22" s="36"/>
      <c r="AD22" s="36"/>
      <c r="AE22" s="36"/>
      <c r="AF22" s="36"/>
      <c r="AG22" s="36"/>
    </row>
    <row r="23" spans="1:33" s="44" customFormat="1" ht="12.75">
      <c r="A23" s="75" t="s">
        <v>63</v>
      </c>
      <c r="B23" s="76">
        <v>2004.1</v>
      </c>
      <c r="C23" s="77">
        <v>367</v>
      </c>
      <c r="D23" s="77">
        <v>5.333333333333333</v>
      </c>
      <c r="E23" s="77"/>
      <c r="F23" s="77">
        <v>26.666666666666668</v>
      </c>
      <c r="G23" s="77">
        <v>37.333333333333336</v>
      </c>
      <c r="H23" s="77">
        <v>36</v>
      </c>
      <c r="I23" s="77"/>
      <c r="J23" s="79">
        <v>40</v>
      </c>
      <c r="L23" s="81">
        <v>0.290644868301544</v>
      </c>
      <c r="M23" s="82"/>
      <c r="N23" s="82">
        <v>0.3686635944700461</v>
      </c>
      <c r="O23" s="82">
        <v>1.0969637610186094</v>
      </c>
      <c r="P23" s="82">
        <v>0.5460060667340748</v>
      </c>
      <c r="Q23" s="82" t="s">
        <v>52</v>
      </c>
      <c r="R23" s="83">
        <v>0.24169184290030213</v>
      </c>
      <c r="AA23" s="36"/>
      <c r="AB23" s="36"/>
      <c r="AC23" s="36"/>
      <c r="AD23" s="36"/>
      <c r="AE23" s="36"/>
      <c r="AF23" s="36"/>
      <c r="AG23" s="36"/>
    </row>
    <row r="24" spans="1:33" s="44" customFormat="1" ht="12.75">
      <c r="A24" s="75" t="s">
        <v>64</v>
      </c>
      <c r="B24" s="76">
        <v>29244.6</v>
      </c>
      <c r="C24" s="77">
        <v>367</v>
      </c>
      <c r="D24" s="77">
        <v>5.333333333333333</v>
      </c>
      <c r="E24" s="77"/>
      <c r="F24" s="77">
        <v>26.666666666666668</v>
      </c>
      <c r="G24" s="77">
        <v>37.333333333333336</v>
      </c>
      <c r="H24" s="77">
        <v>36</v>
      </c>
      <c r="I24" s="77"/>
      <c r="J24" s="79">
        <v>40</v>
      </c>
      <c r="L24" s="81">
        <v>0.290644868301544</v>
      </c>
      <c r="M24" s="82"/>
      <c r="N24" s="82">
        <v>0.3686635944700461</v>
      </c>
      <c r="O24" s="82">
        <v>1.0969637610186094</v>
      </c>
      <c r="P24" s="82">
        <v>0.5460060667340748</v>
      </c>
      <c r="Q24" s="82" t="s">
        <v>52</v>
      </c>
      <c r="R24" s="83">
        <v>0.24169184290030213</v>
      </c>
      <c r="AA24" s="36"/>
      <c r="AB24" s="36"/>
      <c r="AC24" s="36"/>
      <c r="AD24" s="36"/>
      <c r="AE24" s="36"/>
      <c r="AF24" s="36"/>
      <c r="AG24" s="36"/>
    </row>
    <row r="25" spans="1:33" s="44" customFormat="1" ht="12.75">
      <c r="A25" s="75" t="s">
        <v>65</v>
      </c>
      <c r="B25" s="76">
        <v>91871.5</v>
      </c>
      <c r="C25" s="77">
        <v>892</v>
      </c>
      <c r="D25" s="77">
        <v>5.166666666666667</v>
      </c>
      <c r="E25" s="77"/>
      <c r="F25" s="77">
        <v>25.833333333333332</v>
      </c>
      <c r="G25" s="77">
        <v>36.166666666666664</v>
      </c>
      <c r="H25" s="77">
        <v>59</v>
      </c>
      <c r="I25" s="77"/>
      <c r="J25" s="79">
        <v>81</v>
      </c>
      <c r="L25" s="81">
        <v>0.11584454409566519</v>
      </c>
      <c r="M25" s="82"/>
      <c r="N25" s="82">
        <v>0.1456493140387145</v>
      </c>
      <c r="O25" s="82">
        <v>0.41754858572253223</v>
      </c>
      <c r="P25" s="82">
        <v>0.3446932814021421</v>
      </c>
      <c r="Q25" s="82" t="s">
        <v>52</v>
      </c>
      <c r="R25" s="83">
        <v>0.19447779111644659</v>
      </c>
      <c r="AA25" s="36"/>
      <c r="AB25" s="36"/>
      <c r="AC25" s="36"/>
      <c r="AD25" s="36"/>
      <c r="AE25" s="36"/>
      <c r="AF25" s="36"/>
      <c r="AG25" s="36"/>
    </row>
    <row r="26" spans="1:33" s="44" customFormat="1" ht="12.75">
      <c r="A26" s="75" t="s">
        <v>66</v>
      </c>
      <c r="B26" s="76">
        <v>507898.5</v>
      </c>
      <c r="C26" s="77">
        <v>892</v>
      </c>
      <c r="D26" s="77">
        <v>5.166666666666667</v>
      </c>
      <c r="E26" s="77"/>
      <c r="F26" s="77">
        <v>25.833333333333332</v>
      </c>
      <c r="G26" s="77">
        <v>36.166666666666664</v>
      </c>
      <c r="H26" s="77">
        <v>59</v>
      </c>
      <c r="I26" s="77"/>
      <c r="J26" s="79">
        <v>81</v>
      </c>
      <c r="L26" s="81">
        <v>0.11584454409566519</v>
      </c>
      <c r="M26" s="82"/>
      <c r="N26" s="82">
        <v>0.1456493140387145</v>
      </c>
      <c r="O26" s="82">
        <v>0.41754858572253223</v>
      </c>
      <c r="P26" s="82">
        <v>0.3446932814021421</v>
      </c>
      <c r="Q26" s="82" t="s">
        <v>52</v>
      </c>
      <c r="R26" s="83">
        <v>0.19447779111644659</v>
      </c>
      <c r="AA26" s="36"/>
      <c r="AB26" s="36"/>
      <c r="AC26" s="36"/>
      <c r="AD26" s="36"/>
      <c r="AE26" s="36"/>
      <c r="AF26" s="36"/>
      <c r="AG26" s="36"/>
    </row>
    <row r="27" spans="1:33" s="44" customFormat="1" ht="12.75">
      <c r="A27" s="75" t="s">
        <v>67</v>
      </c>
      <c r="B27" s="76">
        <v>434139.8</v>
      </c>
      <c r="C27" s="77">
        <v>644</v>
      </c>
      <c r="D27" s="77">
        <v>1</v>
      </c>
      <c r="E27" s="77"/>
      <c r="F27" s="77">
        <v>5</v>
      </c>
      <c r="G27" s="77">
        <v>7</v>
      </c>
      <c r="H27" s="77">
        <v>13</v>
      </c>
      <c r="I27" s="77"/>
      <c r="J27" s="79">
        <v>14</v>
      </c>
      <c r="L27" s="81">
        <v>0.031055900621118012</v>
      </c>
      <c r="M27" s="82"/>
      <c r="N27" s="82">
        <v>0.038880248833592534</v>
      </c>
      <c r="O27" s="82">
        <v>0.10954616588419405</v>
      </c>
      <c r="P27" s="82">
        <v>0.10204081632653061</v>
      </c>
      <c r="Q27" s="82" t="s">
        <v>52</v>
      </c>
      <c r="R27" s="83">
        <v>0.044374009508716325</v>
      </c>
      <c r="AA27" s="36"/>
      <c r="AB27" s="36"/>
      <c r="AC27" s="36"/>
      <c r="AD27" s="36"/>
      <c r="AE27" s="36"/>
      <c r="AF27" s="36"/>
      <c r="AG27" s="36"/>
    </row>
    <row r="28" spans="1:33" s="44" customFormat="1" ht="12.75">
      <c r="A28" s="75" t="s">
        <v>68</v>
      </c>
      <c r="B28" s="76">
        <v>248810.2</v>
      </c>
      <c r="C28" s="77">
        <v>485</v>
      </c>
      <c r="D28" s="77">
        <v>3.6666666666666665</v>
      </c>
      <c r="E28" s="77"/>
      <c r="F28" s="77">
        <v>18.333333333333332</v>
      </c>
      <c r="G28" s="77">
        <v>25.666666666666668</v>
      </c>
      <c r="H28" s="77">
        <v>37</v>
      </c>
      <c r="I28" s="77"/>
      <c r="J28" s="79">
        <v>44</v>
      </c>
      <c r="L28" s="81">
        <v>0.15120274914089346</v>
      </c>
      <c r="M28" s="82"/>
      <c r="N28" s="82">
        <v>0.1904432132963989</v>
      </c>
      <c r="O28" s="82">
        <v>0.55</v>
      </c>
      <c r="P28" s="82">
        <v>0.40275761973875185</v>
      </c>
      <c r="Q28" s="82" t="s">
        <v>52</v>
      </c>
      <c r="R28" s="83">
        <v>0.19642857142857142</v>
      </c>
      <c r="AA28" s="36"/>
      <c r="AB28" s="36"/>
      <c r="AC28" s="36"/>
      <c r="AD28" s="36"/>
      <c r="AE28" s="36"/>
      <c r="AF28" s="36"/>
      <c r="AG28" s="36"/>
    </row>
    <row r="29" spans="1:33" s="44" customFormat="1" ht="12.75">
      <c r="A29" s="75" t="s">
        <v>69</v>
      </c>
      <c r="B29" s="76">
        <v>9137.6</v>
      </c>
      <c r="C29" s="77" t="s">
        <v>81</v>
      </c>
      <c r="D29" s="77" t="s">
        <v>81</v>
      </c>
      <c r="E29" s="77"/>
      <c r="F29" s="77" t="s">
        <v>81</v>
      </c>
      <c r="G29" s="77" t="s">
        <v>81</v>
      </c>
      <c r="H29" s="77" t="s">
        <v>81</v>
      </c>
      <c r="I29" s="77"/>
      <c r="J29" s="79" t="s">
        <v>81</v>
      </c>
      <c r="K29" s="49"/>
      <c r="L29" s="81"/>
      <c r="M29" s="82"/>
      <c r="N29" s="82"/>
      <c r="O29" s="82"/>
      <c r="P29" s="82"/>
      <c r="Q29" s="82"/>
      <c r="R29" s="83"/>
      <c r="AA29" s="36"/>
      <c r="AB29" s="36"/>
      <c r="AC29" s="36"/>
      <c r="AD29" s="36"/>
      <c r="AE29" s="36"/>
      <c r="AF29" s="36"/>
      <c r="AG29" s="36"/>
    </row>
    <row r="30" spans="1:33" s="44" customFormat="1" ht="12.75">
      <c r="A30" s="75" t="s">
        <v>70</v>
      </c>
      <c r="B30" s="76">
        <v>76191.7</v>
      </c>
      <c r="C30" s="77">
        <v>595</v>
      </c>
      <c r="D30" s="77">
        <v>2.3333333333333335</v>
      </c>
      <c r="E30" s="77"/>
      <c r="F30" s="77">
        <v>11.666666666666666</v>
      </c>
      <c r="G30" s="77">
        <v>16.333333333333332</v>
      </c>
      <c r="H30" s="77">
        <v>28</v>
      </c>
      <c r="I30" s="77"/>
      <c r="J30" s="79">
        <v>32</v>
      </c>
      <c r="L30" s="81">
        <v>0.0784313725490196</v>
      </c>
      <c r="M30" s="82"/>
      <c r="N30" s="82">
        <v>0.09842519685039369</v>
      </c>
      <c r="O30" s="82">
        <v>0.28</v>
      </c>
      <c r="P30" s="82">
        <v>0.24193548387096778</v>
      </c>
      <c r="Q30" s="82" t="s">
        <v>52</v>
      </c>
      <c r="R30" s="83">
        <v>0.1128747795414462</v>
      </c>
      <c r="AA30" s="36"/>
      <c r="AB30" s="36"/>
      <c r="AC30" s="36"/>
      <c r="AD30" s="36"/>
      <c r="AE30" s="36"/>
      <c r="AF30" s="36"/>
      <c r="AG30" s="36"/>
    </row>
    <row r="31" spans="1:18" ht="12.75">
      <c r="A31" s="75" t="s">
        <v>71</v>
      </c>
      <c r="B31" s="76">
        <v>44252.1</v>
      </c>
      <c r="C31" s="77">
        <v>313</v>
      </c>
      <c r="D31" s="77">
        <v>1.8333333333333333</v>
      </c>
      <c r="E31" s="77"/>
      <c r="F31" s="77">
        <v>9.166666666666666</v>
      </c>
      <c r="G31" s="77">
        <v>12.833333333333334</v>
      </c>
      <c r="H31" s="77">
        <v>15</v>
      </c>
      <c r="I31" s="77"/>
      <c r="J31" s="79">
        <v>20</v>
      </c>
      <c r="L31" s="81">
        <v>0.11714589989350371</v>
      </c>
      <c r="M31" s="82"/>
      <c r="N31" s="82">
        <v>0.14729512587038027</v>
      </c>
      <c r="O31" s="82">
        <v>0.4223806911684038</v>
      </c>
      <c r="P31" s="82">
        <v>0.24986118822876177</v>
      </c>
      <c r="Q31" s="82" t="s">
        <v>52</v>
      </c>
      <c r="R31" s="83">
        <v>0.1342281879194631</v>
      </c>
    </row>
    <row r="32" spans="1:18" ht="12.75">
      <c r="A32" s="75" t="s">
        <v>72</v>
      </c>
      <c r="B32" s="76">
        <v>92105.9</v>
      </c>
      <c r="C32" s="77">
        <v>595</v>
      </c>
      <c r="D32" s="77">
        <v>2.3333333333333335</v>
      </c>
      <c r="E32" s="77"/>
      <c r="F32" s="77">
        <v>11.666666666666666</v>
      </c>
      <c r="G32" s="77">
        <v>16.333333333333332</v>
      </c>
      <c r="H32" s="77">
        <v>28</v>
      </c>
      <c r="I32" s="77"/>
      <c r="J32" s="79">
        <v>32</v>
      </c>
      <c r="L32" s="81">
        <v>0.0784313725490196</v>
      </c>
      <c r="M32" s="82"/>
      <c r="N32" s="82">
        <v>0.09842519685039369</v>
      </c>
      <c r="O32" s="82">
        <v>0.28</v>
      </c>
      <c r="P32" s="82">
        <v>0.24193548387096778</v>
      </c>
      <c r="Q32" s="82" t="s">
        <v>52</v>
      </c>
      <c r="R32" s="83">
        <v>0.1128747795414462</v>
      </c>
    </row>
    <row r="33" spans="1:18" ht="12.75">
      <c r="A33" s="75" t="s">
        <v>73</v>
      </c>
      <c r="B33" s="76">
        <v>59614.6</v>
      </c>
      <c r="C33" s="77">
        <v>313</v>
      </c>
      <c r="D33" s="77">
        <v>1.8333333333333333</v>
      </c>
      <c r="E33" s="77"/>
      <c r="F33" s="77">
        <v>9.166666666666666</v>
      </c>
      <c r="G33" s="77">
        <v>12.833333333333334</v>
      </c>
      <c r="H33" s="77">
        <v>15</v>
      </c>
      <c r="I33" s="77"/>
      <c r="J33" s="79">
        <v>20</v>
      </c>
      <c r="L33" s="81">
        <v>0.11714589989350371</v>
      </c>
      <c r="M33" s="82"/>
      <c r="N33" s="82">
        <v>0.14729512587038027</v>
      </c>
      <c r="O33" s="82">
        <v>0.4223806911684038</v>
      </c>
      <c r="P33" s="82">
        <v>0.24986118822876177</v>
      </c>
      <c r="Q33" s="82" t="s">
        <v>52</v>
      </c>
      <c r="R33" s="83">
        <v>0.1342281879194631</v>
      </c>
    </row>
    <row r="34" spans="1:18" ht="12.75">
      <c r="A34" s="75" t="s">
        <v>74</v>
      </c>
      <c r="B34" s="76">
        <v>77473</v>
      </c>
      <c r="C34" s="77">
        <v>313</v>
      </c>
      <c r="D34" s="77">
        <v>1.8333333333333333</v>
      </c>
      <c r="E34" s="77"/>
      <c r="F34" s="77">
        <v>9.166666666666666</v>
      </c>
      <c r="G34" s="77">
        <v>12.833333333333334</v>
      </c>
      <c r="H34" s="77">
        <v>15</v>
      </c>
      <c r="I34" s="77"/>
      <c r="J34" s="79">
        <v>20</v>
      </c>
      <c r="L34" s="81">
        <v>0.11714589989350371</v>
      </c>
      <c r="M34" s="82"/>
      <c r="N34" s="82">
        <v>0.14729512587038027</v>
      </c>
      <c r="O34" s="82">
        <v>0.4223806911684038</v>
      </c>
      <c r="P34" s="82">
        <v>0.24986118822876177</v>
      </c>
      <c r="Q34" s="82" t="s">
        <v>52</v>
      </c>
      <c r="R34" s="83">
        <v>0.1342281879194631</v>
      </c>
    </row>
    <row r="35" spans="1:18" ht="12.75">
      <c r="A35" s="75" t="s">
        <v>75</v>
      </c>
      <c r="B35" s="76" t="s">
        <v>81</v>
      </c>
      <c r="C35" s="77" t="s">
        <v>81</v>
      </c>
      <c r="D35" s="77" t="s">
        <v>81</v>
      </c>
      <c r="E35" s="77" t="s">
        <v>81</v>
      </c>
      <c r="F35" s="77" t="s">
        <v>81</v>
      </c>
      <c r="G35" s="77" t="s">
        <v>81</v>
      </c>
      <c r="H35" s="77" t="s">
        <v>81</v>
      </c>
      <c r="I35" s="77"/>
      <c r="J35" s="79" t="s">
        <v>81</v>
      </c>
      <c r="K35" s="48"/>
      <c r="L35" s="81" t="s">
        <v>81</v>
      </c>
      <c r="M35" s="82"/>
      <c r="N35" s="82" t="s">
        <v>81</v>
      </c>
      <c r="O35" s="82" t="s">
        <v>81</v>
      </c>
      <c r="P35" s="82" t="s">
        <v>81</v>
      </c>
      <c r="Q35" s="82"/>
      <c r="R35" s="83" t="s">
        <v>81</v>
      </c>
    </row>
    <row r="36" spans="1:18" ht="12.75">
      <c r="A36" s="75" t="s">
        <v>76</v>
      </c>
      <c r="B36" s="76">
        <v>314168.2</v>
      </c>
      <c r="C36" s="77">
        <v>528</v>
      </c>
      <c r="D36" s="77">
        <v>2.5</v>
      </c>
      <c r="E36" s="77"/>
      <c r="F36" s="77">
        <v>12.5</v>
      </c>
      <c r="G36" s="77">
        <v>17.5</v>
      </c>
      <c r="H36" s="77">
        <v>26</v>
      </c>
      <c r="I36" s="77"/>
      <c r="J36" s="79">
        <v>45</v>
      </c>
      <c r="L36" s="81">
        <v>0.0946969696969697</v>
      </c>
      <c r="M36" s="82"/>
      <c r="N36" s="82">
        <v>0.11893434823977164</v>
      </c>
      <c r="O36" s="82">
        <v>0.3394762366634336</v>
      </c>
      <c r="P36" s="82">
        <v>0.2546523016650343</v>
      </c>
      <c r="Q36" s="82" t="s">
        <v>52</v>
      </c>
      <c r="R36" s="83">
        <v>0.17928286852589642</v>
      </c>
    </row>
    <row r="37" spans="1:18" ht="12.75">
      <c r="A37" s="75" t="s">
        <v>77</v>
      </c>
      <c r="B37" s="76">
        <v>51133.6</v>
      </c>
      <c r="C37" s="77">
        <v>595</v>
      </c>
      <c r="D37" s="77">
        <v>2.3333333333333335</v>
      </c>
      <c r="E37" s="77"/>
      <c r="F37" s="77">
        <v>11.666666666666666</v>
      </c>
      <c r="G37" s="77">
        <v>16.333333333333332</v>
      </c>
      <c r="H37" s="77">
        <v>28</v>
      </c>
      <c r="I37" s="77"/>
      <c r="J37" s="79">
        <v>32</v>
      </c>
      <c r="L37" s="81">
        <v>0.0784313725490196</v>
      </c>
      <c r="M37" s="82"/>
      <c r="N37" s="82">
        <v>0.09842519685039369</v>
      </c>
      <c r="O37" s="82">
        <v>0.28</v>
      </c>
      <c r="P37" s="82">
        <v>0.24193548387096778</v>
      </c>
      <c r="Q37" s="82" t="s">
        <v>52</v>
      </c>
      <c r="R37" s="83">
        <v>0.1128747795414462</v>
      </c>
    </row>
    <row r="38" spans="1:18" ht="12.75">
      <c r="A38" s="75" t="s">
        <v>78</v>
      </c>
      <c r="B38" s="76">
        <v>21007.8</v>
      </c>
      <c r="C38" s="77">
        <v>990</v>
      </c>
      <c r="D38" s="77">
        <v>6</v>
      </c>
      <c r="E38" s="77"/>
      <c r="F38" s="77">
        <v>30</v>
      </c>
      <c r="G38" s="77">
        <v>42</v>
      </c>
      <c r="H38" s="77">
        <v>51</v>
      </c>
      <c r="I38" s="77"/>
      <c r="J38" s="79">
        <v>57</v>
      </c>
      <c r="L38" s="81">
        <v>0.12121212121212122</v>
      </c>
      <c r="M38" s="82"/>
      <c r="N38" s="82">
        <v>0.1524390243902439</v>
      </c>
      <c r="O38" s="82">
        <v>0.4375</v>
      </c>
      <c r="P38" s="82">
        <v>0.2689873417721519</v>
      </c>
      <c r="Q38" s="82" t="s">
        <v>52</v>
      </c>
      <c r="R38" s="83">
        <v>0.12140575079872204</v>
      </c>
    </row>
    <row r="39" spans="1:18" ht="12.75">
      <c r="A39" s="75" t="s">
        <v>79</v>
      </c>
      <c r="B39" s="76">
        <v>102115</v>
      </c>
      <c r="C39" s="77">
        <v>333</v>
      </c>
      <c r="D39" s="77">
        <v>1.3333333333333333</v>
      </c>
      <c r="E39" s="77"/>
      <c r="F39" s="77">
        <v>6.666666666666667</v>
      </c>
      <c r="G39" s="77">
        <v>9.333333333333334</v>
      </c>
      <c r="H39" s="77">
        <v>36</v>
      </c>
      <c r="I39" s="77"/>
      <c r="J39" s="79">
        <v>42</v>
      </c>
      <c r="L39" s="81">
        <v>0.08008008008008007</v>
      </c>
      <c r="M39" s="82"/>
      <c r="N39" s="82">
        <v>0.10050251256281408</v>
      </c>
      <c r="O39" s="82">
        <v>0.28600612870275793</v>
      </c>
      <c r="P39" s="82">
        <v>0.5561277033985581</v>
      </c>
      <c r="Q39" s="82" t="s">
        <v>52</v>
      </c>
      <c r="R39" s="83">
        <v>0.2828282828282828</v>
      </c>
    </row>
    <row r="40" spans="1:18" ht="12.75">
      <c r="A40" s="75" t="s">
        <v>80</v>
      </c>
      <c r="B40" s="87" t="s">
        <v>81</v>
      </c>
      <c r="C40" s="88" t="s">
        <v>81</v>
      </c>
      <c r="D40" s="88" t="s">
        <v>81</v>
      </c>
      <c r="E40" s="88"/>
      <c r="F40" s="88" t="s">
        <v>81</v>
      </c>
      <c r="G40" s="88" t="s">
        <v>81</v>
      </c>
      <c r="H40" s="88" t="s">
        <v>81</v>
      </c>
      <c r="I40" s="88"/>
      <c r="J40" s="89" t="s">
        <v>81</v>
      </c>
      <c r="L40" s="91"/>
      <c r="M40" s="92"/>
      <c r="N40" s="92"/>
      <c r="O40" s="92"/>
      <c r="P40" s="92"/>
      <c r="Q40" s="92"/>
      <c r="R40" s="93"/>
    </row>
    <row r="41" spans="1:18" ht="12.75">
      <c r="A41" s="75" t="s">
        <v>82</v>
      </c>
      <c r="B41" s="76">
        <v>320237</v>
      </c>
      <c r="C41" s="77">
        <v>644</v>
      </c>
      <c r="D41" s="77">
        <v>1</v>
      </c>
      <c r="E41" s="77"/>
      <c r="F41" s="77">
        <v>5</v>
      </c>
      <c r="G41" s="77">
        <v>7</v>
      </c>
      <c r="H41" s="77">
        <v>13</v>
      </c>
      <c r="I41" s="77"/>
      <c r="J41" s="79">
        <v>14</v>
      </c>
      <c r="L41" s="81">
        <v>0.031055900621118012</v>
      </c>
      <c r="M41" s="82"/>
      <c r="N41" s="82">
        <v>0.038880248833592534</v>
      </c>
      <c r="O41" s="82">
        <v>0.10954616588419405</v>
      </c>
      <c r="P41" s="82">
        <v>0.10204081632653061</v>
      </c>
      <c r="Q41" s="82" t="s">
        <v>52</v>
      </c>
      <c r="R41" s="83">
        <v>0.044374009508716325</v>
      </c>
    </row>
    <row r="42" spans="1:18" ht="12.75">
      <c r="A42" s="75" t="s">
        <v>83</v>
      </c>
      <c r="B42" s="76">
        <v>33645</v>
      </c>
      <c r="C42" s="77">
        <v>771</v>
      </c>
      <c r="D42" s="77">
        <v>1.1666666666666667</v>
      </c>
      <c r="E42" s="77"/>
      <c r="F42" s="77">
        <v>5.833333333333333</v>
      </c>
      <c r="G42" s="77">
        <v>8.166666666666666</v>
      </c>
      <c r="H42" s="77">
        <v>14</v>
      </c>
      <c r="I42" s="77"/>
      <c r="J42" s="79">
        <v>23</v>
      </c>
      <c r="L42" s="81">
        <v>0.030263726761781237</v>
      </c>
      <c r="M42" s="82"/>
      <c r="N42" s="82">
        <v>0.0378869885256549</v>
      </c>
      <c r="O42" s="82">
        <v>0.10673055979089523</v>
      </c>
      <c r="P42" s="82">
        <v>0.09176316364430849</v>
      </c>
      <c r="Q42" s="82" t="s">
        <v>52</v>
      </c>
      <c r="R42" s="83">
        <v>0.0607661822985469</v>
      </c>
    </row>
    <row r="43" spans="1:18" ht="12.75">
      <c r="A43" s="75" t="s">
        <v>84</v>
      </c>
      <c r="B43" s="76">
        <v>105321.5</v>
      </c>
      <c r="C43" s="77">
        <v>730</v>
      </c>
      <c r="D43" s="77">
        <v>3.6666666666666665</v>
      </c>
      <c r="E43" s="77"/>
      <c r="F43" s="77">
        <v>18.333333333333332</v>
      </c>
      <c r="G43" s="77">
        <v>25.666666666666668</v>
      </c>
      <c r="H43" s="77">
        <v>44</v>
      </c>
      <c r="I43" s="77"/>
      <c r="J43" s="79">
        <v>61</v>
      </c>
      <c r="L43" s="81">
        <v>0.1004566210045662</v>
      </c>
      <c r="M43" s="82"/>
      <c r="N43" s="82">
        <v>0.12620468104635152</v>
      </c>
      <c r="O43" s="82">
        <v>0.3606557377049181</v>
      </c>
      <c r="P43" s="82">
        <v>0.3123521060104117</v>
      </c>
      <c r="Q43" s="82" t="s">
        <v>52</v>
      </c>
      <c r="R43" s="83">
        <v>0.17784256559766765</v>
      </c>
    </row>
    <row r="44" spans="1:18" ht="12.75">
      <c r="A44" s="75" t="s">
        <v>85</v>
      </c>
      <c r="B44" s="76">
        <v>243787.7</v>
      </c>
      <c r="C44" s="77">
        <v>730</v>
      </c>
      <c r="D44" s="77">
        <v>3.6666666666666665</v>
      </c>
      <c r="E44" s="77"/>
      <c r="F44" s="77">
        <v>18.333333333333332</v>
      </c>
      <c r="G44" s="77">
        <v>25.666666666666668</v>
      </c>
      <c r="H44" s="77">
        <v>44</v>
      </c>
      <c r="I44" s="77"/>
      <c r="J44" s="79">
        <v>61</v>
      </c>
      <c r="L44" s="81">
        <v>0.1004566210045662</v>
      </c>
      <c r="M44" s="82"/>
      <c r="N44" s="82">
        <v>0.12620468104635152</v>
      </c>
      <c r="O44" s="82">
        <v>0.3606557377049181</v>
      </c>
      <c r="P44" s="82">
        <v>0.3123521060104117</v>
      </c>
      <c r="Q44" s="82" t="s">
        <v>52</v>
      </c>
      <c r="R44" s="83">
        <v>0.17784256559766765</v>
      </c>
    </row>
    <row r="45" spans="1:18" ht="12.75">
      <c r="A45" s="75" t="s">
        <v>86</v>
      </c>
      <c r="B45" s="76">
        <v>776860.6</v>
      </c>
      <c r="C45" s="77">
        <v>950</v>
      </c>
      <c r="D45" s="77">
        <v>12.333333333333334</v>
      </c>
      <c r="E45" s="77"/>
      <c r="F45" s="77">
        <v>61.666666666666664</v>
      </c>
      <c r="G45" s="77">
        <v>86.33333333333333</v>
      </c>
      <c r="H45" s="77">
        <v>113</v>
      </c>
      <c r="I45" s="77"/>
      <c r="J45" s="79">
        <v>112</v>
      </c>
      <c r="L45" s="81">
        <v>0.2596491228070176</v>
      </c>
      <c r="M45" s="82"/>
      <c r="N45" s="82">
        <v>0.32883043014575186</v>
      </c>
      <c r="O45" s="82">
        <v>0.9718574108818009</v>
      </c>
      <c r="P45" s="82">
        <v>0.654187572365882</v>
      </c>
      <c r="Q45" s="82" t="s">
        <v>52</v>
      </c>
      <c r="R45" s="83">
        <v>0.26762246117084826</v>
      </c>
    </row>
    <row r="46" spans="1:18" ht="12.75">
      <c r="A46" s="94" t="s">
        <v>87</v>
      </c>
      <c r="B46" s="76">
        <v>5532724</v>
      </c>
      <c r="C46" s="77">
        <v>10364</v>
      </c>
      <c r="D46" s="77">
        <v>66.83333333333333</v>
      </c>
      <c r="E46" s="77"/>
      <c r="F46" s="77">
        <v>334.1666666666667</v>
      </c>
      <c r="G46" s="77">
        <v>467.8333333333333</v>
      </c>
      <c r="H46" s="77">
        <v>694</v>
      </c>
      <c r="I46" s="77" t="s">
        <v>52</v>
      </c>
      <c r="J46" s="79">
        <v>857</v>
      </c>
      <c r="L46" s="81">
        <v>0.12897208285089412</v>
      </c>
      <c r="M46" s="82"/>
      <c r="N46" s="82">
        <v>0.16226146350937964</v>
      </c>
      <c r="O46" s="82">
        <v>0.46644178201698255</v>
      </c>
      <c r="P46" s="82">
        <v>0.3506408205197299</v>
      </c>
      <c r="Q46" s="82" t="s">
        <v>52</v>
      </c>
      <c r="R46" s="83">
        <v>0.17724922440537746</v>
      </c>
    </row>
    <row r="47" spans="1:18" ht="12.75">
      <c r="A47" s="94" t="s">
        <v>88</v>
      </c>
      <c r="B47" s="76">
        <v>3205393.9</v>
      </c>
      <c r="C47" s="77">
        <v>6875</v>
      </c>
      <c r="D47" s="77">
        <v>49.166666666666664</v>
      </c>
      <c r="E47" s="77"/>
      <c r="F47" s="77">
        <v>245.83333333333334</v>
      </c>
      <c r="G47" s="77">
        <v>344.1666666666667</v>
      </c>
      <c r="H47" s="77">
        <v>494</v>
      </c>
      <c r="I47" s="77" t="s">
        <v>52</v>
      </c>
      <c r="J47" s="79">
        <v>600</v>
      </c>
      <c r="L47" s="81">
        <v>0.143030303030303</v>
      </c>
      <c r="M47" s="82"/>
      <c r="N47" s="82">
        <v>0.1800756928335979</v>
      </c>
      <c r="O47" s="82">
        <v>0.5191703331238215</v>
      </c>
      <c r="P47" s="82">
        <v>0.3782059461528646</v>
      </c>
      <c r="Q47" s="82" t="s">
        <v>52</v>
      </c>
      <c r="R47" s="83">
        <v>0.18805829807240246</v>
      </c>
    </row>
    <row r="48" spans="1:18" ht="12.75">
      <c r="A48" s="94" t="s">
        <v>89</v>
      </c>
      <c r="B48" s="76">
        <v>745363.3</v>
      </c>
      <c r="C48" s="77">
        <v>2426</v>
      </c>
      <c r="D48" s="77">
        <v>12.666666666666666</v>
      </c>
      <c r="E48" s="77"/>
      <c r="F48" s="77">
        <v>63.333333333333336</v>
      </c>
      <c r="G48" s="77">
        <v>88.66666666666667</v>
      </c>
      <c r="H48" s="77">
        <v>120</v>
      </c>
      <c r="I48" s="77" t="s">
        <v>52</v>
      </c>
      <c r="J48" s="79">
        <v>154</v>
      </c>
      <c r="L48" s="81">
        <v>0.10442429238801867</v>
      </c>
      <c r="M48" s="82"/>
      <c r="N48" s="82">
        <v>0.13121546961325967</v>
      </c>
      <c r="O48" s="82">
        <v>0.37528216704288947</v>
      </c>
      <c r="P48" s="82">
        <v>0.2567027952082145</v>
      </c>
      <c r="Q48" s="82" t="s">
        <v>52</v>
      </c>
      <c r="R48" s="83">
        <v>0.13356461405030357</v>
      </c>
    </row>
    <row r="49" spans="1:18" ht="13.5" thickBot="1">
      <c r="A49" s="95" t="s">
        <v>90</v>
      </c>
      <c r="B49" s="96">
        <v>455997</v>
      </c>
      <c r="C49" s="97">
        <v>1748</v>
      </c>
      <c r="D49" s="97">
        <v>3.5</v>
      </c>
      <c r="E49" s="97"/>
      <c r="F49" s="97">
        <v>17.5</v>
      </c>
      <c r="G49" s="97">
        <v>24.5</v>
      </c>
      <c r="H49" s="97">
        <v>63</v>
      </c>
      <c r="I49" s="97" t="s">
        <v>52</v>
      </c>
      <c r="J49" s="98">
        <v>79</v>
      </c>
      <c r="L49" s="100">
        <v>0.04004576659038902</v>
      </c>
      <c r="M49" s="101"/>
      <c r="N49" s="101">
        <v>0.050157638291774144</v>
      </c>
      <c r="O49" s="101">
        <v>0.1415775787344698</v>
      </c>
      <c r="P49" s="101">
        <v>0.18276762402088773</v>
      </c>
      <c r="Q49" s="101" t="s">
        <v>52</v>
      </c>
      <c r="R49" s="102">
        <v>0.09376854599406528</v>
      </c>
    </row>
    <row r="50" ht="12.75">
      <c r="A50" s="46" t="s">
        <v>91</v>
      </c>
    </row>
  </sheetData>
  <autoFilter ref="A1:A50"/>
  <mergeCells count="1">
    <mergeCell ref="L13:R13"/>
  </mergeCells>
  <printOptions/>
  <pageMargins left="0.17" right="0.17" top="0.35" bottom="0.23" header="0.28" footer="0.19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0"/>
  <sheetViews>
    <sheetView workbookViewId="0" topLeftCell="A1">
      <selection activeCell="F5" sqref="F5"/>
    </sheetView>
  </sheetViews>
  <sheetFormatPr defaultColWidth="9.140625" defaultRowHeight="12.75"/>
  <cols>
    <col min="1" max="1" width="30.421875" style="50" customWidth="1"/>
    <col min="2" max="2" width="13.57421875" style="50" customWidth="1"/>
    <col min="3" max="3" width="10.00390625" style="50" customWidth="1"/>
    <col min="4" max="4" width="6.421875" style="50" customWidth="1"/>
    <col min="5" max="7" width="5.28125" style="50" customWidth="1"/>
    <col min="8" max="8" width="6.7109375" style="50" customWidth="1"/>
    <col min="9" max="9" width="5.7109375" style="50" customWidth="1"/>
    <col min="10" max="10" width="5.28125" style="50" customWidth="1"/>
    <col min="11" max="11" width="2.00390625" style="50" customWidth="1"/>
    <col min="12" max="12" width="8.8515625" style="50" customWidth="1"/>
    <col min="13" max="13" width="6.8515625" style="50" customWidth="1"/>
    <col min="14" max="14" width="5.8515625" style="50" customWidth="1"/>
    <col min="15" max="15" width="5.421875" style="50" customWidth="1"/>
    <col min="16" max="16" width="4.8515625" style="50" customWidth="1"/>
    <col min="17" max="17" width="5.00390625" style="50" customWidth="1"/>
    <col min="18" max="18" width="6.421875" style="50" customWidth="1"/>
    <col min="19" max="19" width="2.00390625" style="50" customWidth="1"/>
    <col min="20" max="20" width="7.421875" style="50" customWidth="1"/>
    <col min="21" max="21" width="6.421875" style="50" customWidth="1"/>
    <col min="22" max="23" width="5.00390625" style="50" customWidth="1"/>
    <col min="24" max="24" width="5.421875" style="50" customWidth="1"/>
    <col min="25" max="25" width="6.28125" style="50" customWidth="1"/>
    <col min="26" max="26" width="5.57421875" style="50" customWidth="1"/>
    <col min="27" max="27" width="2.7109375" style="50" customWidth="1"/>
    <col min="28" max="28" width="6.140625" style="50" customWidth="1"/>
    <col min="29" max="29" width="11.28125" style="50" customWidth="1"/>
    <col min="30" max="30" width="8.00390625" style="50" customWidth="1"/>
    <col min="31" max="31" width="11.421875" style="50" customWidth="1"/>
    <col min="32" max="32" width="7.7109375" style="50" customWidth="1"/>
    <col min="33" max="33" width="11.57421875" style="50" customWidth="1"/>
    <col min="34" max="34" width="7.8515625" style="50" customWidth="1"/>
    <col min="35" max="16384" width="9.140625" style="50" customWidth="1"/>
  </cols>
  <sheetData>
    <row r="1" spans="4:28" ht="12.75">
      <c r="D1" s="51" t="s">
        <v>9</v>
      </c>
      <c r="K1" s="52"/>
      <c r="L1" s="52"/>
      <c r="M1" s="52"/>
      <c r="N1" s="52"/>
      <c r="O1" s="52"/>
      <c r="P1" s="52"/>
      <c r="Q1" s="52"/>
      <c r="R1" s="52"/>
      <c r="S1" s="52"/>
      <c r="U1" s="52"/>
      <c r="V1" s="52"/>
      <c r="W1" s="52"/>
      <c r="X1" s="52"/>
      <c r="Y1" s="52"/>
      <c r="Z1" s="53"/>
      <c r="AA1" s="52"/>
      <c r="AB1" s="51"/>
    </row>
    <row r="2" spans="1:28" ht="18">
      <c r="A2" s="54" t="s">
        <v>30</v>
      </c>
      <c r="B2" s="52" t="s">
        <v>101</v>
      </c>
      <c r="C2" s="54"/>
      <c r="E2" s="55"/>
      <c r="F2" s="55"/>
      <c r="H2" s="55"/>
      <c r="I2" s="55"/>
      <c r="J2" s="55"/>
      <c r="K2" s="52"/>
      <c r="L2" s="52"/>
      <c r="M2" s="52"/>
      <c r="N2" s="52"/>
      <c r="O2" s="52"/>
      <c r="P2" s="52"/>
      <c r="Q2" s="52"/>
      <c r="R2" s="52"/>
      <c r="S2" s="52"/>
      <c r="U2" s="52"/>
      <c r="V2" s="52"/>
      <c r="W2" s="52"/>
      <c r="X2" s="52"/>
      <c r="Y2" s="52"/>
      <c r="AA2" s="52"/>
      <c r="AB2" s="52"/>
    </row>
    <row r="3" spans="1:28" ht="18">
      <c r="A3" s="56" t="s">
        <v>32</v>
      </c>
      <c r="B3" s="52" t="s">
        <v>25</v>
      </c>
      <c r="C3" s="56"/>
      <c r="E3" s="55"/>
      <c r="F3" s="55"/>
      <c r="H3" s="55"/>
      <c r="I3" s="55"/>
      <c r="J3" s="55"/>
      <c r="K3" s="52"/>
      <c r="L3" s="52"/>
      <c r="M3" s="52"/>
      <c r="N3" s="52"/>
      <c r="O3" s="52"/>
      <c r="P3" s="52"/>
      <c r="Q3" s="52"/>
      <c r="R3" s="52"/>
      <c r="S3" s="52"/>
      <c r="U3" s="52"/>
      <c r="V3" s="52"/>
      <c r="W3" s="52"/>
      <c r="X3" s="52"/>
      <c r="Y3" s="52"/>
      <c r="AA3" s="52"/>
      <c r="AB3" s="52"/>
    </row>
    <row r="4" spans="1:28" ht="18">
      <c r="A4" s="56" t="s">
        <v>33</v>
      </c>
      <c r="B4" s="52" t="s">
        <v>24</v>
      </c>
      <c r="C4" s="56"/>
      <c r="E4" s="57"/>
      <c r="F4" s="57"/>
      <c r="H4" s="57"/>
      <c r="I4" s="57"/>
      <c r="J4" s="57"/>
      <c r="K4" s="52"/>
      <c r="L4" s="52"/>
      <c r="M4" s="52"/>
      <c r="N4" s="52"/>
      <c r="O4" s="52"/>
      <c r="P4" s="52"/>
      <c r="Q4" s="52"/>
      <c r="R4" s="52"/>
      <c r="S4" s="52"/>
      <c r="U4" s="52"/>
      <c r="V4" s="52"/>
      <c r="W4" s="52"/>
      <c r="X4" s="52"/>
      <c r="Y4" s="52"/>
      <c r="AA4" s="52"/>
      <c r="AB4" s="52"/>
    </row>
    <row r="5" spans="1:28" ht="18">
      <c r="A5" s="56" t="s">
        <v>35</v>
      </c>
      <c r="B5" s="52" t="s">
        <v>13</v>
      </c>
      <c r="C5" s="56"/>
      <c r="E5" s="52"/>
      <c r="F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U5" s="52"/>
      <c r="V5" s="52"/>
      <c r="W5" s="52"/>
      <c r="X5" s="52"/>
      <c r="Y5" s="52"/>
      <c r="AA5" s="52"/>
      <c r="AB5" s="52"/>
    </row>
    <row r="6" spans="1:3" ht="18">
      <c r="A6" s="56" t="s">
        <v>36</v>
      </c>
      <c r="B6" s="50" t="s">
        <v>105</v>
      </c>
      <c r="C6" s="52"/>
    </row>
    <row r="7" spans="1:12" ht="12.75">
      <c r="A7" s="58" t="s">
        <v>37</v>
      </c>
      <c r="B7" s="58"/>
      <c r="C7" s="58"/>
      <c r="L7" s="50" t="s">
        <v>95</v>
      </c>
    </row>
    <row r="8" spans="1:3" ht="12.75">
      <c r="A8" s="58"/>
      <c r="B8" s="58"/>
      <c r="C8" s="58"/>
    </row>
    <row r="9" spans="1:3" ht="12.75">
      <c r="A9" s="58" t="s">
        <v>39</v>
      </c>
      <c r="B9" s="58"/>
      <c r="C9" s="58"/>
    </row>
    <row r="10" spans="1:3" ht="12.75">
      <c r="A10" s="58"/>
      <c r="B10" s="58"/>
      <c r="C10" s="58"/>
    </row>
    <row r="11" spans="1:13" ht="13.5" thickBot="1">
      <c r="A11" s="58"/>
      <c r="B11" s="58"/>
      <c r="C11" s="58"/>
      <c r="D11" s="59" t="s">
        <v>102</v>
      </c>
      <c r="M11" s="50" t="s">
        <v>52</v>
      </c>
    </row>
    <row r="12" spans="1:35" s="59" customFormat="1" ht="48.75" customHeight="1" thickBot="1">
      <c r="A12" s="60"/>
      <c r="B12" s="61"/>
      <c r="C12" s="62"/>
      <c r="D12" s="63">
        <v>2000</v>
      </c>
      <c r="E12" s="64">
        <v>2010</v>
      </c>
      <c r="F12" s="64">
        <v>2020</v>
      </c>
      <c r="G12" s="64">
        <v>2030</v>
      </c>
      <c r="H12" s="64">
        <v>2050</v>
      </c>
      <c r="I12" s="64">
        <v>2075</v>
      </c>
      <c r="J12" s="64">
        <v>2100</v>
      </c>
      <c r="K12" s="47"/>
      <c r="L12" s="66" t="s">
        <v>42</v>
      </c>
      <c r="M12" s="64" t="s">
        <v>43</v>
      </c>
      <c r="N12" s="64" t="s">
        <v>97</v>
      </c>
      <c r="O12" s="64" t="s">
        <v>45</v>
      </c>
      <c r="P12" s="67" t="s">
        <v>46</v>
      </c>
      <c r="Q12" s="67" t="s">
        <v>47</v>
      </c>
      <c r="R12" s="68" t="s">
        <v>98</v>
      </c>
      <c r="AE12" s="50"/>
      <c r="AF12" s="50"/>
      <c r="AG12" s="50"/>
      <c r="AH12" s="50"/>
      <c r="AI12" s="50"/>
    </row>
    <row r="13" spans="1:35" s="59" customFormat="1" ht="25.5" customHeight="1" thickBot="1">
      <c r="A13" s="69" t="s">
        <v>49</v>
      </c>
      <c r="B13" s="61" t="s">
        <v>50</v>
      </c>
      <c r="C13" s="70" t="s">
        <v>99</v>
      </c>
      <c r="D13" s="103"/>
      <c r="E13" s="71"/>
      <c r="F13" s="71"/>
      <c r="G13" s="71"/>
      <c r="H13" s="71"/>
      <c r="I13" s="71"/>
      <c r="J13" s="104"/>
      <c r="K13" s="46"/>
      <c r="L13" s="109" t="s">
        <v>100</v>
      </c>
      <c r="M13" s="110"/>
      <c r="N13" s="110"/>
      <c r="O13" s="110"/>
      <c r="P13" s="110"/>
      <c r="Q13" s="110"/>
      <c r="R13" s="111"/>
      <c r="AC13" s="50"/>
      <c r="AD13" s="22"/>
      <c r="AE13" s="50"/>
      <c r="AF13" s="50"/>
      <c r="AG13" s="50"/>
      <c r="AH13" s="50"/>
      <c r="AI13" s="50"/>
    </row>
    <row r="14" spans="1:35" s="59" customFormat="1" ht="12.75">
      <c r="A14" s="75" t="s">
        <v>54</v>
      </c>
      <c r="B14" s="76">
        <v>83361.7</v>
      </c>
      <c r="C14" s="77">
        <v>771</v>
      </c>
      <c r="D14" s="78">
        <v>7.333333333333333</v>
      </c>
      <c r="E14" s="78"/>
      <c r="F14" s="78">
        <v>36.666666666666664</v>
      </c>
      <c r="G14" s="78">
        <v>51.333333333333336</v>
      </c>
      <c r="H14" s="78">
        <v>44</v>
      </c>
      <c r="I14" s="78"/>
      <c r="J14" s="105">
        <v>67</v>
      </c>
      <c r="K14" s="46"/>
      <c r="L14" s="81">
        <v>0.19022913964548205</v>
      </c>
      <c r="M14" s="82"/>
      <c r="N14" s="82">
        <v>0.2400698384984723</v>
      </c>
      <c r="O14" s="82">
        <v>0.699046754425783</v>
      </c>
      <c r="P14" s="82">
        <v>0.3056970819823993</v>
      </c>
      <c r="Q14" s="82" t="s">
        <v>52</v>
      </c>
      <c r="R14" s="83">
        <v>0.1843191196698762</v>
      </c>
      <c r="AC14" s="50"/>
      <c r="AD14" s="50"/>
      <c r="AE14" s="50"/>
      <c r="AF14" s="50"/>
      <c r="AG14" s="50"/>
      <c r="AH14" s="50"/>
      <c r="AI14" s="50"/>
    </row>
    <row r="15" spans="1:18" ht="12.75">
      <c r="A15" s="75" t="s">
        <v>55</v>
      </c>
      <c r="B15" s="76">
        <v>32782.8</v>
      </c>
      <c r="C15" s="77">
        <v>367</v>
      </c>
      <c r="D15" s="77">
        <v>3</v>
      </c>
      <c r="E15" s="77"/>
      <c r="F15" s="77">
        <v>15</v>
      </c>
      <c r="G15" s="77">
        <v>21</v>
      </c>
      <c r="H15" s="77">
        <v>18</v>
      </c>
      <c r="I15" s="77"/>
      <c r="J15" s="79">
        <v>38</v>
      </c>
      <c r="K15" s="36"/>
      <c r="L15" s="81">
        <v>0.16348773841961853</v>
      </c>
      <c r="M15" s="82"/>
      <c r="N15" s="82">
        <v>0.20604395604395603</v>
      </c>
      <c r="O15" s="82">
        <v>0.5965909090909091</v>
      </c>
      <c r="P15" s="82">
        <v>0.26011560693641617</v>
      </c>
      <c r="Q15" s="82" t="s">
        <v>52</v>
      </c>
      <c r="R15" s="83">
        <v>0.2177650429799427</v>
      </c>
    </row>
    <row r="16" spans="1:18" ht="12.75">
      <c r="A16" s="75" t="s">
        <v>56</v>
      </c>
      <c r="B16" s="76">
        <v>41439.7</v>
      </c>
      <c r="C16" s="77">
        <v>514</v>
      </c>
      <c r="D16" s="77">
        <v>3.5</v>
      </c>
      <c r="E16" s="77"/>
      <c r="F16" s="77">
        <v>17.5</v>
      </c>
      <c r="G16" s="77">
        <v>24.5</v>
      </c>
      <c r="H16" s="77">
        <v>21</v>
      </c>
      <c r="I16" s="77"/>
      <c r="J16" s="79">
        <v>43</v>
      </c>
      <c r="K16" s="36"/>
      <c r="L16" s="81">
        <v>0.13618677042801555</v>
      </c>
      <c r="M16" s="82"/>
      <c r="N16" s="82">
        <v>0.1714005876591577</v>
      </c>
      <c r="O16" s="82">
        <v>0.49345417925478346</v>
      </c>
      <c r="P16" s="82">
        <v>0.21450459652706844</v>
      </c>
      <c r="Q16" s="82" t="s">
        <v>52</v>
      </c>
      <c r="R16" s="83">
        <v>0.1744421906693712</v>
      </c>
    </row>
    <row r="17" spans="1:35" s="57" customFormat="1" ht="12.75">
      <c r="A17" s="75" t="s">
        <v>57</v>
      </c>
      <c r="B17" s="76">
        <v>311973.7</v>
      </c>
      <c r="C17" s="77">
        <v>268</v>
      </c>
      <c r="D17" s="77">
        <v>5.833333333333333</v>
      </c>
      <c r="E17" s="77"/>
      <c r="F17" s="77">
        <v>29.166666666666668</v>
      </c>
      <c r="G17" s="77">
        <v>40.833333333333336</v>
      </c>
      <c r="H17" s="77">
        <v>35</v>
      </c>
      <c r="I17" s="77"/>
      <c r="J17" s="79">
        <v>108</v>
      </c>
      <c r="K17" s="44"/>
      <c r="L17" s="81">
        <v>0.4353233830845771</v>
      </c>
      <c r="M17" s="82"/>
      <c r="N17" s="82">
        <v>0.5562619198982836</v>
      </c>
      <c r="O17" s="82">
        <v>1.7096999302163294</v>
      </c>
      <c r="P17" s="82">
        <v>0.7703595011005137</v>
      </c>
      <c r="Q17" s="82" t="s">
        <v>52</v>
      </c>
      <c r="R17" s="83">
        <v>0.927038626609442</v>
      </c>
      <c r="AC17" s="50"/>
      <c r="AD17" s="50"/>
      <c r="AE17" s="50"/>
      <c r="AF17" s="50"/>
      <c r="AG17" s="50"/>
      <c r="AH17" s="50"/>
      <c r="AI17" s="50"/>
    </row>
    <row r="18" spans="1:35" s="57" customFormat="1" ht="12.75">
      <c r="A18" s="75" t="s">
        <v>58</v>
      </c>
      <c r="B18" s="76">
        <v>548836.6</v>
      </c>
      <c r="C18" s="77">
        <v>876</v>
      </c>
      <c r="D18" s="77">
        <v>3.1666666666666665</v>
      </c>
      <c r="E18" s="77"/>
      <c r="F18" s="77">
        <v>15.833333333333334</v>
      </c>
      <c r="G18" s="77">
        <v>22.166666666666668</v>
      </c>
      <c r="H18" s="77">
        <v>19</v>
      </c>
      <c r="I18" s="77"/>
      <c r="J18" s="79">
        <v>39</v>
      </c>
      <c r="K18" s="44"/>
      <c r="L18" s="81">
        <v>0.07229832572298325</v>
      </c>
      <c r="M18" s="82"/>
      <c r="N18" s="82">
        <v>0.09070078289096811</v>
      </c>
      <c r="O18" s="82">
        <v>0.25770199573726027</v>
      </c>
      <c r="P18" s="82">
        <v>0.11126293187585398</v>
      </c>
      <c r="Q18" s="82" t="s">
        <v>52</v>
      </c>
      <c r="R18" s="83">
        <v>0.09101516919486581</v>
      </c>
      <c r="AC18" s="50"/>
      <c r="AD18" s="50"/>
      <c r="AE18" s="50"/>
      <c r="AF18" s="50"/>
      <c r="AG18" s="50"/>
      <c r="AH18" s="50"/>
      <c r="AI18" s="50"/>
    </row>
    <row r="19" spans="1:35" s="57" customFormat="1" ht="12.75">
      <c r="A19" s="75" t="s">
        <v>59</v>
      </c>
      <c r="B19" s="76">
        <v>365186.1</v>
      </c>
      <c r="C19" s="77">
        <v>514</v>
      </c>
      <c r="D19" s="77">
        <v>3.5</v>
      </c>
      <c r="E19" s="77"/>
      <c r="F19" s="77">
        <v>17.5</v>
      </c>
      <c r="G19" s="77">
        <v>24.5</v>
      </c>
      <c r="H19" s="77">
        <v>21</v>
      </c>
      <c r="I19" s="77"/>
      <c r="J19" s="79">
        <v>43</v>
      </c>
      <c r="K19" s="44"/>
      <c r="L19" s="81">
        <v>0.13618677042801555</v>
      </c>
      <c r="M19" s="82"/>
      <c r="N19" s="82">
        <v>0.1714005876591577</v>
      </c>
      <c r="O19" s="82">
        <v>0.49345417925478346</v>
      </c>
      <c r="P19" s="82">
        <v>0.21450459652706844</v>
      </c>
      <c r="Q19" s="82" t="s">
        <v>52</v>
      </c>
      <c r="R19" s="83">
        <v>0.1744421906693712</v>
      </c>
      <c r="AC19" s="50"/>
      <c r="AD19" s="50"/>
      <c r="AE19" s="50"/>
      <c r="AF19" s="50"/>
      <c r="AG19" s="50"/>
      <c r="AH19" s="50"/>
      <c r="AI19" s="50"/>
    </row>
    <row r="20" spans="1:35" s="57" customFormat="1" ht="12.75">
      <c r="A20" s="75" t="s">
        <v>60</v>
      </c>
      <c r="B20" s="76">
        <v>134029.3</v>
      </c>
      <c r="C20" s="77">
        <v>950</v>
      </c>
      <c r="D20" s="77">
        <v>4.5</v>
      </c>
      <c r="E20" s="77"/>
      <c r="F20" s="77">
        <v>22.5</v>
      </c>
      <c r="G20" s="77">
        <v>31.5</v>
      </c>
      <c r="H20" s="77">
        <v>27</v>
      </c>
      <c r="I20" s="77"/>
      <c r="J20" s="79">
        <v>123</v>
      </c>
      <c r="K20" s="44"/>
      <c r="L20" s="81">
        <v>0.09473684210526316</v>
      </c>
      <c r="M20" s="82"/>
      <c r="N20" s="82">
        <v>0.11898466419883659</v>
      </c>
      <c r="O20" s="82">
        <v>0.33962264150943394</v>
      </c>
      <c r="P20" s="82">
        <v>0.14697876973326074</v>
      </c>
      <c r="Q20" s="82" t="s">
        <v>52</v>
      </c>
      <c r="R20" s="83">
        <v>0.26652221018418204</v>
      </c>
      <c r="AC20" s="50"/>
      <c r="AD20" s="50"/>
      <c r="AE20" s="50"/>
      <c r="AF20" s="50"/>
      <c r="AG20" s="50"/>
      <c r="AH20" s="50"/>
      <c r="AI20" s="50"/>
    </row>
    <row r="21" spans="1:35" s="57" customFormat="1" ht="12.75">
      <c r="A21" s="75" t="s">
        <v>61</v>
      </c>
      <c r="B21" s="76">
        <v>68331.8</v>
      </c>
      <c r="C21" s="77">
        <v>485</v>
      </c>
      <c r="D21" s="77">
        <v>4.833333333333333</v>
      </c>
      <c r="E21" s="77"/>
      <c r="F21" s="77">
        <v>24.166666666666668</v>
      </c>
      <c r="G21" s="77">
        <v>33.833333333333336</v>
      </c>
      <c r="H21" s="77">
        <v>29</v>
      </c>
      <c r="I21" s="77"/>
      <c r="J21" s="79">
        <v>78</v>
      </c>
      <c r="K21" s="44"/>
      <c r="L21" s="81">
        <v>0.1993127147766323</v>
      </c>
      <c r="M21" s="82"/>
      <c r="N21" s="82">
        <v>0.2516487330787921</v>
      </c>
      <c r="O21" s="82">
        <v>0.7341772151898734</v>
      </c>
      <c r="P21" s="82">
        <v>0.3213889915035094</v>
      </c>
      <c r="Q21" s="82" t="s">
        <v>52</v>
      </c>
      <c r="R21" s="83">
        <v>0.34210526315789475</v>
      </c>
      <c r="AC21" s="50"/>
      <c r="AD21" s="50"/>
      <c r="AE21" s="50"/>
      <c r="AF21" s="50"/>
      <c r="AG21" s="50"/>
      <c r="AH21" s="50"/>
      <c r="AI21" s="50"/>
    </row>
    <row r="22" spans="1:35" s="57" customFormat="1" ht="12.75">
      <c r="A22" s="75" t="s">
        <v>62</v>
      </c>
      <c r="B22" s="76">
        <v>305483.5</v>
      </c>
      <c r="C22" s="77">
        <v>1108</v>
      </c>
      <c r="D22" s="77">
        <v>3.8333333333333335</v>
      </c>
      <c r="E22" s="77"/>
      <c r="F22" s="77">
        <v>19.166666666666668</v>
      </c>
      <c r="G22" s="77">
        <v>26.833333333333332</v>
      </c>
      <c r="H22" s="77">
        <v>23</v>
      </c>
      <c r="I22" s="77"/>
      <c r="J22" s="79">
        <v>41</v>
      </c>
      <c r="K22" s="44"/>
      <c r="L22" s="81">
        <v>0.06919374247894104</v>
      </c>
      <c r="M22" s="82"/>
      <c r="N22" s="82">
        <v>0.08679245283018867</v>
      </c>
      <c r="O22" s="82">
        <v>0.2464411449563753</v>
      </c>
      <c r="P22" s="82">
        <v>0.10636657931247108</v>
      </c>
      <c r="Q22" s="82" t="s">
        <v>52</v>
      </c>
      <c r="R22" s="83">
        <v>0.07557603686635944</v>
      </c>
      <c r="AC22" s="50"/>
      <c r="AD22" s="50"/>
      <c r="AE22" s="50"/>
      <c r="AF22" s="50"/>
      <c r="AG22" s="50"/>
      <c r="AH22" s="50"/>
      <c r="AI22" s="50"/>
    </row>
    <row r="23" spans="1:35" s="57" customFormat="1" ht="12.75">
      <c r="A23" s="75" t="s">
        <v>63</v>
      </c>
      <c r="B23" s="76">
        <v>2004.1</v>
      </c>
      <c r="C23" s="77">
        <v>367</v>
      </c>
      <c r="D23" s="77">
        <v>3</v>
      </c>
      <c r="E23" s="77"/>
      <c r="F23" s="77">
        <v>15</v>
      </c>
      <c r="G23" s="77">
        <v>21</v>
      </c>
      <c r="H23" s="77">
        <v>18</v>
      </c>
      <c r="I23" s="77"/>
      <c r="J23" s="79">
        <v>38</v>
      </c>
      <c r="K23" s="44"/>
      <c r="L23" s="81">
        <v>0.16348773841961853</v>
      </c>
      <c r="M23" s="82"/>
      <c r="N23" s="82">
        <v>0.20604395604395603</v>
      </c>
      <c r="O23" s="82">
        <v>0.5965909090909091</v>
      </c>
      <c r="P23" s="82">
        <v>0.26011560693641617</v>
      </c>
      <c r="Q23" s="82" t="s">
        <v>52</v>
      </c>
      <c r="R23" s="83">
        <v>0.2177650429799427</v>
      </c>
      <c r="AC23" s="50"/>
      <c r="AD23" s="50"/>
      <c r="AE23" s="50"/>
      <c r="AF23" s="50"/>
      <c r="AG23" s="50"/>
      <c r="AH23" s="50"/>
      <c r="AI23" s="50"/>
    </row>
    <row r="24" spans="1:35" s="57" customFormat="1" ht="12.75">
      <c r="A24" s="75" t="s">
        <v>64</v>
      </c>
      <c r="B24" s="76">
        <v>29244.6</v>
      </c>
      <c r="C24" s="77">
        <v>367</v>
      </c>
      <c r="D24" s="77">
        <v>3</v>
      </c>
      <c r="E24" s="77"/>
      <c r="F24" s="77">
        <v>15</v>
      </c>
      <c r="G24" s="77">
        <v>21</v>
      </c>
      <c r="H24" s="77">
        <v>18</v>
      </c>
      <c r="I24" s="77"/>
      <c r="J24" s="79">
        <v>38</v>
      </c>
      <c r="K24" s="44"/>
      <c r="L24" s="81">
        <v>0.16348773841961853</v>
      </c>
      <c r="M24" s="82"/>
      <c r="N24" s="82">
        <v>0.20604395604395603</v>
      </c>
      <c r="O24" s="82">
        <v>0.5965909090909091</v>
      </c>
      <c r="P24" s="82">
        <v>0.26011560693641617</v>
      </c>
      <c r="Q24" s="82" t="s">
        <v>52</v>
      </c>
      <c r="R24" s="83">
        <v>0.2177650429799427</v>
      </c>
      <c r="AC24" s="50"/>
      <c r="AD24" s="50"/>
      <c r="AE24" s="50"/>
      <c r="AF24" s="50"/>
      <c r="AG24" s="50"/>
      <c r="AH24" s="50"/>
      <c r="AI24" s="50"/>
    </row>
    <row r="25" spans="1:35" s="57" customFormat="1" ht="12.75">
      <c r="A25" s="75" t="s">
        <v>65</v>
      </c>
      <c r="B25" s="76">
        <v>91871.5</v>
      </c>
      <c r="C25" s="77">
        <v>892</v>
      </c>
      <c r="D25" s="77">
        <v>6.333333333333333</v>
      </c>
      <c r="E25" s="77"/>
      <c r="F25" s="77">
        <v>31.666666666666668</v>
      </c>
      <c r="G25" s="77">
        <v>44.333333333333336</v>
      </c>
      <c r="H25" s="77">
        <v>38</v>
      </c>
      <c r="I25" s="77"/>
      <c r="J25" s="79">
        <v>62</v>
      </c>
      <c r="K25" s="44"/>
      <c r="L25" s="81">
        <v>0.1420029895366218</v>
      </c>
      <c r="M25" s="82"/>
      <c r="N25" s="82">
        <v>0.1787730523146406</v>
      </c>
      <c r="O25" s="82">
        <v>0.5153041456799691</v>
      </c>
      <c r="P25" s="82">
        <v>0.22414471097129376</v>
      </c>
      <c r="Q25" s="82" t="s">
        <v>52</v>
      </c>
      <c r="R25" s="83">
        <v>0.1451990632318501</v>
      </c>
      <c r="AC25" s="50"/>
      <c r="AD25" s="50"/>
      <c r="AE25" s="50"/>
      <c r="AF25" s="50"/>
      <c r="AG25" s="50"/>
      <c r="AH25" s="50"/>
      <c r="AI25" s="50"/>
    </row>
    <row r="26" spans="1:35" s="57" customFormat="1" ht="12.75">
      <c r="A26" s="75" t="s">
        <v>66</v>
      </c>
      <c r="B26" s="76">
        <v>507898.5</v>
      </c>
      <c r="C26" s="77">
        <v>892</v>
      </c>
      <c r="D26" s="77">
        <v>6.333333333333333</v>
      </c>
      <c r="E26" s="77"/>
      <c r="F26" s="77">
        <v>31.666666666666668</v>
      </c>
      <c r="G26" s="77">
        <v>44.333333333333336</v>
      </c>
      <c r="H26" s="77">
        <v>38</v>
      </c>
      <c r="I26" s="77"/>
      <c r="J26" s="79">
        <v>62</v>
      </c>
      <c r="K26" s="44"/>
      <c r="L26" s="81">
        <v>0.1420029895366218</v>
      </c>
      <c r="M26" s="82"/>
      <c r="N26" s="82">
        <v>0.1787730523146406</v>
      </c>
      <c r="O26" s="82">
        <v>0.5153041456799691</v>
      </c>
      <c r="P26" s="82">
        <v>0.22414471097129376</v>
      </c>
      <c r="Q26" s="82" t="s">
        <v>52</v>
      </c>
      <c r="R26" s="83">
        <v>0.1451990632318501</v>
      </c>
      <c r="AC26" s="50"/>
      <c r="AD26" s="50"/>
      <c r="AE26" s="50"/>
      <c r="AF26" s="50"/>
      <c r="AG26" s="50"/>
      <c r="AH26" s="50"/>
      <c r="AI26" s="50"/>
    </row>
    <row r="27" spans="1:35" s="57" customFormat="1" ht="12.75">
      <c r="A27" s="75" t="s">
        <v>67</v>
      </c>
      <c r="B27" s="76">
        <v>434139.8</v>
      </c>
      <c r="C27" s="77">
        <v>644</v>
      </c>
      <c r="D27" s="77">
        <v>10.166666666666666</v>
      </c>
      <c r="E27" s="77"/>
      <c r="F27" s="77">
        <v>50.833333333333336</v>
      </c>
      <c r="G27" s="77">
        <v>71.16666666666667</v>
      </c>
      <c r="H27" s="77">
        <v>61</v>
      </c>
      <c r="I27" s="77"/>
      <c r="J27" s="79">
        <v>167</v>
      </c>
      <c r="K27" s="44"/>
      <c r="L27" s="81">
        <v>0.3157349896480331</v>
      </c>
      <c r="M27" s="82"/>
      <c r="N27" s="82">
        <v>0.4009992111490928</v>
      </c>
      <c r="O27" s="82">
        <v>1.1997752177577974</v>
      </c>
      <c r="P27" s="82">
        <v>0.5324410823392492</v>
      </c>
      <c r="Q27" s="82" t="s">
        <v>52</v>
      </c>
      <c r="R27" s="83">
        <v>0.5728987993138936</v>
      </c>
      <c r="AC27" s="50"/>
      <c r="AD27" s="50"/>
      <c r="AE27" s="50"/>
      <c r="AF27" s="50"/>
      <c r="AG27" s="50"/>
      <c r="AH27" s="50"/>
      <c r="AI27" s="50"/>
    </row>
    <row r="28" spans="1:35" s="57" customFormat="1" ht="12.75">
      <c r="A28" s="75" t="s">
        <v>68</v>
      </c>
      <c r="B28" s="76">
        <v>248810.2</v>
      </c>
      <c r="C28" s="77">
        <v>485</v>
      </c>
      <c r="D28" s="77">
        <v>4.833333333333333</v>
      </c>
      <c r="E28" s="77"/>
      <c r="F28" s="77">
        <v>24.166666666666668</v>
      </c>
      <c r="G28" s="77">
        <v>33.833333333333336</v>
      </c>
      <c r="H28" s="77">
        <v>29</v>
      </c>
      <c r="I28" s="77"/>
      <c r="J28" s="79">
        <v>78</v>
      </c>
      <c r="K28" s="44"/>
      <c r="L28" s="81">
        <v>0.1993127147766323</v>
      </c>
      <c r="M28" s="82"/>
      <c r="N28" s="82">
        <v>0.2516487330787921</v>
      </c>
      <c r="O28" s="82">
        <v>0.7341772151898734</v>
      </c>
      <c r="P28" s="82">
        <v>0.3213889915035094</v>
      </c>
      <c r="Q28" s="82" t="s">
        <v>52</v>
      </c>
      <c r="R28" s="83">
        <v>0.34210526315789475</v>
      </c>
      <c r="AC28" s="50"/>
      <c r="AD28" s="50"/>
      <c r="AE28" s="50"/>
      <c r="AF28" s="50"/>
      <c r="AG28" s="50"/>
      <c r="AH28" s="50"/>
      <c r="AI28" s="50"/>
    </row>
    <row r="29" spans="1:35" s="57" customFormat="1" ht="12.75">
      <c r="A29" s="75" t="s">
        <v>69</v>
      </c>
      <c r="B29" s="76">
        <v>9137.6</v>
      </c>
      <c r="C29" s="77" t="s">
        <v>81</v>
      </c>
      <c r="D29" s="77" t="s">
        <v>81</v>
      </c>
      <c r="E29" s="77"/>
      <c r="F29" s="77" t="s">
        <v>81</v>
      </c>
      <c r="G29" s="77" t="s">
        <v>81</v>
      </c>
      <c r="H29" s="77" t="s">
        <v>81</v>
      </c>
      <c r="I29" s="77"/>
      <c r="J29" s="79" t="s">
        <v>81</v>
      </c>
      <c r="K29" s="49"/>
      <c r="L29" s="81"/>
      <c r="M29" s="82"/>
      <c r="N29" s="82"/>
      <c r="O29" s="82"/>
      <c r="P29" s="82"/>
      <c r="Q29" s="82"/>
      <c r="R29" s="83"/>
      <c r="AC29" s="50"/>
      <c r="AD29" s="50"/>
      <c r="AE29" s="50"/>
      <c r="AF29" s="50"/>
      <c r="AG29" s="50"/>
      <c r="AH29" s="50"/>
      <c r="AI29" s="50"/>
    </row>
    <row r="30" spans="1:35" s="57" customFormat="1" ht="12.75">
      <c r="A30" s="75" t="s">
        <v>70</v>
      </c>
      <c r="B30" s="76">
        <v>76191.7</v>
      </c>
      <c r="C30" s="77">
        <v>595</v>
      </c>
      <c r="D30" s="77">
        <v>7.333333333333333</v>
      </c>
      <c r="E30" s="77"/>
      <c r="F30" s="77">
        <v>36.666666666666664</v>
      </c>
      <c r="G30" s="77">
        <v>51.333333333333336</v>
      </c>
      <c r="H30" s="77">
        <v>44</v>
      </c>
      <c r="I30" s="77"/>
      <c r="J30" s="79">
        <v>99</v>
      </c>
      <c r="K30" s="44"/>
      <c r="L30" s="81">
        <v>0.2464985994397759</v>
      </c>
      <c r="M30" s="82"/>
      <c r="N30" s="82">
        <v>0.3119682359614294</v>
      </c>
      <c r="O30" s="82">
        <v>0.9194029850746269</v>
      </c>
      <c r="P30" s="82">
        <v>0.40465971796443906</v>
      </c>
      <c r="Q30" s="82" t="s">
        <v>52</v>
      </c>
      <c r="R30" s="83">
        <v>0.35934664246823955</v>
      </c>
      <c r="AC30" s="50"/>
      <c r="AD30" s="50"/>
      <c r="AE30" s="50"/>
      <c r="AF30" s="50"/>
      <c r="AG30" s="50"/>
      <c r="AH30" s="50"/>
      <c r="AI30" s="50"/>
    </row>
    <row r="31" spans="1:18" ht="12.75">
      <c r="A31" s="75" t="s">
        <v>71</v>
      </c>
      <c r="B31" s="76">
        <v>44252.1</v>
      </c>
      <c r="C31" s="77">
        <v>313</v>
      </c>
      <c r="D31" s="77">
        <v>6.833333333333333</v>
      </c>
      <c r="E31" s="77"/>
      <c r="F31" s="77">
        <v>34.166666666666664</v>
      </c>
      <c r="G31" s="77">
        <v>47.833333333333336</v>
      </c>
      <c r="H31" s="77">
        <v>41</v>
      </c>
      <c r="I31" s="77"/>
      <c r="J31" s="79">
        <v>92</v>
      </c>
      <c r="K31" s="36"/>
      <c r="L31" s="81">
        <v>0.4366347177848775</v>
      </c>
      <c r="M31" s="82"/>
      <c r="N31" s="82">
        <v>0.5579749591725639</v>
      </c>
      <c r="O31" s="82">
        <v>1.7154811715481175</v>
      </c>
      <c r="P31" s="82">
        <v>0.7730986800754241</v>
      </c>
      <c r="Q31" s="82" t="s">
        <v>52</v>
      </c>
      <c r="R31" s="83">
        <v>0.6764705882352942</v>
      </c>
    </row>
    <row r="32" spans="1:18" ht="12.75">
      <c r="A32" s="75" t="s">
        <v>72</v>
      </c>
      <c r="B32" s="76">
        <v>92105.9</v>
      </c>
      <c r="C32" s="77">
        <v>595</v>
      </c>
      <c r="D32" s="77">
        <v>7.333333333333333</v>
      </c>
      <c r="E32" s="77"/>
      <c r="F32" s="77">
        <v>36.666666666666664</v>
      </c>
      <c r="G32" s="77">
        <v>51.333333333333336</v>
      </c>
      <c r="H32" s="77">
        <v>44</v>
      </c>
      <c r="I32" s="77"/>
      <c r="J32" s="79">
        <v>99</v>
      </c>
      <c r="K32" s="36"/>
      <c r="L32" s="81">
        <v>0.2464985994397759</v>
      </c>
      <c r="M32" s="82"/>
      <c r="N32" s="82">
        <v>0.3119682359614294</v>
      </c>
      <c r="O32" s="82">
        <v>0.9194029850746269</v>
      </c>
      <c r="P32" s="82">
        <v>0.40465971796443906</v>
      </c>
      <c r="Q32" s="82" t="s">
        <v>52</v>
      </c>
      <c r="R32" s="83">
        <v>0.35934664246823955</v>
      </c>
    </row>
    <row r="33" spans="1:18" ht="12.75">
      <c r="A33" s="75" t="s">
        <v>73</v>
      </c>
      <c r="B33" s="76">
        <v>59614.6</v>
      </c>
      <c r="C33" s="77">
        <v>313</v>
      </c>
      <c r="D33" s="77">
        <v>6.833333333333333</v>
      </c>
      <c r="E33" s="77"/>
      <c r="F33" s="77">
        <v>34.166666666666664</v>
      </c>
      <c r="G33" s="77">
        <v>47.833333333333336</v>
      </c>
      <c r="H33" s="77">
        <v>41</v>
      </c>
      <c r="I33" s="77"/>
      <c r="J33" s="79">
        <v>92</v>
      </c>
      <c r="K33" s="36"/>
      <c r="L33" s="81">
        <v>0.4366347177848775</v>
      </c>
      <c r="M33" s="82"/>
      <c r="N33" s="82">
        <v>0.5579749591725639</v>
      </c>
      <c r="O33" s="82">
        <v>1.7154811715481175</v>
      </c>
      <c r="P33" s="82">
        <v>0.7730986800754241</v>
      </c>
      <c r="Q33" s="82" t="s">
        <v>52</v>
      </c>
      <c r="R33" s="83">
        <v>0.6764705882352942</v>
      </c>
    </row>
    <row r="34" spans="1:18" ht="12.75">
      <c r="A34" s="75" t="s">
        <v>74</v>
      </c>
      <c r="B34" s="76">
        <v>77473</v>
      </c>
      <c r="C34" s="77">
        <v>313</v>
      </c>
      <c r="D34" s="77">
        <v>6.833333333333333</v>
      </c>
      <c r="E34" s="77"/>
      <c r="F34" s="77">
        <v>34.166666666666664</v>
      </c>
      <c r="G34" s="77">
        <v>47.833333333333336</v>
      </c>
      <c r="H34" s="77">
        <v>41</v>
      </c>
      <c r="I34" s="77"/>
      <c r="J34" s="79">
        <v>92</v>
      </c>
      <c r="K34" s="36"/>
      <c r="L34" s="81">
        <v>0.4366347177848775</v>
      </c>
      <c r="M34" s="82"/>
      <c r="N34" s="82">
        <v>0.5579749591725639</v>
      </c>
      <c r="O34" s="82">
        <v>1.7154811715481175</v>
      </c>
      <c r="P34" s="82">
        <v>0.7730986800754241</v>
      </c>
      <c r="Q34" s="82" t="s">
        <v>52</v>
      </c>
      <c r="R34" s="83">
        <v>0.6764705882352942</v>
      </c>
    </row>
    <row r="35" spans="1:18" ht="12.75">
      <c r="A35" s="75" t="s">
        <v>75</v>
      </c>
      <c r="B35" s="76" t="s">
        <v>81</v>
      </c>
      <c r="C35" s="77" t="s">
        <v>81</v>
      </c>
      <c r="D35" s="77" t="s">
        <v>81</v>
      </c>
      <c r="E35" s="77" t="s">
        <v>81</v>
      </c>
      <c r="F35" s="77" t="s">
        <v>81</v>
      </c>
      <c r="G35" s="77" t="s">
        <v>81</v>
      </c>
      <c r="H35" s="77" t="s">
        <v>81</v>
      </c>
      <c r="I35" s="77"/>
      <c r="J35" s="79" t="s">
        <v>81</v>
      </c>
      <c r="K35" s="48"/>
      <c r="L35" s="81" t="s">
        <v>81</v>
      </c>
      <c r="M35" s="82"/>
      <c r="N35" s="82" t="s">
        <v>81</v>
      </c>
      <c r="O35" s="82" t="s">
        <v>81</v>
      </c>
      <c r="P35" s="82" t="s">
        <v>81</v>
      </c>
      <c r="Q35" s="82"/>
      <c r="R35" s="83" t="s">
        <v>81</v>
      </c>
    </row>
    <row r="36" spans="1:18" ht="12.75">
      <c r="A36" s="75" t="s">
        <v>76</v>
      </c>
      <c r="B36" s="76">
        <v>314168.2</v>
      </c>
      <c r="C36" s="77">
        <v>528</v>
      </c>
      <c r="D36" s="77">
        <v>8</v>
      </c>
      <c r="E36" s="77"/>
      <c r="F36" s="77">
        <v>40</v>
      </c>
      <c r="G36" s="77">
        <v>56</v>
      </c>
      <c r="H36" s="77">
        <v>48</v>
      </c>
      <c r="I36" s="77"/>
      <c r="J36" s="79">
        <v>91</v>
      </c>
      <c r="K36" s="36"/>
      <c r="L36" s="81">
        <v>0.30303030303030304</v>
      </c>
      <c r="M36" s="82"/>
      <c r="N36" s="82">
        <v>0.38461538461538464</v>
      </c>
      <c r="O36" s="82">
        <v>1.1475409836065573</v>
      </c>
      <c r="P36" s="82">
        <v>0.5084745762711864</v>
      </c>
      <c r="Q36" s="82" t="s">
        <v>52</v>
      </c>
      <c r="R36" s="83">
        <v>0.37916666666666665</v>
      </c>
    </row>
    <row r="37" spans="1:18" ht="12.75">
      <c r="A37" s="75" t="s">
        <v>77</v>
      </c>
      <c r="B37" s="76">
        <v>51133.6</v>
      </c>
      <c r="C37" s="77">
        <v>595</v>
      </c>
      <c r="D37" s="77">
        <v>7.333333333333333</v>
      </c>
      <c r="E37" s="77"/>
      <c r="F37" s="77">
        <v>36.666666666666664</v>
      </c>
      <c r="G37" s="77">
        <v>51.333333333333336</v>
      </c>
      <c r="H37" s="77">
        <v>44</v>
      </c>
      <c r="I37" s="77"/>
      <c r="J37" s="79">
        <v>99</v>
      </c>
      <c r="K37" s="36"/>
      <c r="L37" s="81">
        <v>0.2464985994397759</v>
      </c>
      <c r="M37" s="82"/>
      <c r="N37" s="82">
        <v>0.3119682359614294</v>
      </c>
      <c r="O37" s="82">
        <v>0.9194029850746269</v>
      </c>
      <c r="P37" s="82">
        <v>0.40465971796443906</v>
      </c>
      <c r="Q37" s="82" t="s">
        <v>52</v>
      </c>
      <c r="R37" s="83">
        <v>0.35934664246823955</v>
      </c>
    </row>
    <row r="38" spans="1:18" ht="12.75">
      <c r="A38" s="75" t="s">
        <v>78</v>
      </c>
      <c r="B38" s="76">
        <v>21007.8</v>
      </c>
      <c r="C38" s="77">
        <v>990</v>
      </c>
      <c r="D38" s="77">
        <v>4.5</v>
      </c>
      <c r="E38" s="77"/>
      <c r="F38" s="77">
        <v>22.5</v>
      </c>
      <c r="G38" s="77">
        <v>31.5</v>
      </c>
      <c r="H38" s="77">
        <v>27</v>
      </c>
      <c r="I38" s="77"/>
      <c r="J38" s="79">
        <v>74</v>
      </c>
      <c r="K38" s="36"/>
      <c r="L38" s="81">
        <v>0.09090909090909091</v>
      </c>
      <c r="M38" s="82"/>
      <c r="N38" s="82">
        <v>0.1141552511415525</v>
      </c>
      <c r="O38" s="82">
        <v>0.32558139534883723</v>
      </c>
      <c r="P38" s="82">
        <v>0.14084507042253522</v>
      </c>
      <c r="Q38" s="82" t="s">
        <v>52</v>
      </c>
      <c r="R38" s="83">
        <v>0.1536863966770509</v>
      </c>
    </row>
    <row r="39" spans="1:18" ht="12.75">
      <c r="A39" s="75" t="s">
        <v>79</v>
      </c>
      <c r="B39" s="76">
        <v>102115</v>
      </c>
      <c r="C39" s="77">
        <v>333</v>
      </c>
      <c r="D39" s="77">
        <v>3.8333333333333335</v>
      </c>
      <c r="E39" s="77"/>
      <c r="F39" s="77">
        <v>19.166666666666668</v>
      </c>
      <c r="G39" s="77">
        <v>26.833333333333332</v>
      </c>
      <c r="H39" s="77">
        <v>23</v>
      </c>
      <c r="I39" s="77"/>
      <c r="J39" s="79">
        <v>52</v>
      </c>
      <c r="K39" s="36"/>
      <c r="L39" s="81">
        <v>0.23023023023023026</v>
      </c>
      <c r="M39" s="82"/>
      <c r="N39" s="82">
        <v>0.2911392405063291</v>
      </c>
      <c r="O39" s="82">
        <v>0.8550185873605948</v>
      </c>
      <c r="P39" s="82">
        <v>0.3756124115405552</v>
      </c>
      <c r="Q39" s="82" t="s">
        <v>52</v>
      </c>
      <c r="R39" s="83">
        <v>0.33548387096774196</v>
      </c>
    </row>
    <row r="40" spans="1:18" ht="12.75">
      <c r="A40" s="75" t="s">
        <v>80</v>
      </c>
      <c r="B40" s="87" t="s">
        <v>81</v>
      </c>
      <c r="C40" s="88" t="s">
        <v>81</v>
      </c>
      <c r="D40" s="88" t="s">
        <v>81</v>
      </c>
      <c r="E40" s="88"/>
      <c r="F40" s="88" t="s">
        <v>81</v>
      </c>
      <c r="G40" s="88" t="s">
        <v>81</v>
      </c>
      <c r="H40" s="88" t="s">
        <v>81</v>
      </c>
      <c r="I40" s="88"/>
      <c r="J40" s="89" t="s">
        <v>81</v>
      </c>
      <c r="K40" s="36"/>
      <c r="L40" s="91"/>
      <c r="M40" s="92"/>
      <c r="N40" s="92"/>
      <c r="O40" s="92"/>
      <c r="P40" s="92"/>
      <c r="Q40" s="92"/>
      <c r="R40" s="93"/>
    </row>
    <row r="41" spans="1:18" ht="12.75">
      <c r="A41" s="75" t="s">
        <v>82</v>
      </c>
      <c r="B41" s="76">
        <v>320237</v>
      </c>
      <c r="C41" s="77">
        <v>644</v>
      </c>
      <c r="D41" s="77">
        <v>10.166666666666666</v>
      </c>
      <c r="E41" s="77"/>
      <c r="F41" s="77">
        <v>50.833333333333336</v>
      </c>
      <c r="G41" s="77">
        <v>71.16666666666667</v>
      </c>
      <c r="H41" s="77">
        <v>61</v>
      </c>
      <c r="I41" s="77"/>
      <c r="J41" s="79">
        <v>167</v>
      </c>
      <c r="K41" s="36"/>
      <c r="L41" s="81">
        <v>0.3157349896480331</v>
      </c>
      <c r="M41" s="82"/>
      <c r="N41" s="82">
        <v>0.4009992111490928</v>
      </c>
      <c r="O41" s="82">
        <v>1.1997752177577974</v>
      </c>
      <c r="P41" s="82">
        <v>0.5324410823392492</v>
      </c>
      <c r="Q41" s="82" t="s">
        <v>52</v>
      </c>
      <c r="R41" s="83">
        <v>0.5728987993138936</v>
      </c>
    </row>
    <row r="42" spans="1:18" ht="12.75">
      <c r="A42" s="75" t="s">
        <v>83</v>
      </c>
      <c r="B42" s="76">
        <v>33645</v>
      </c>
      <c r="C42" s="77">
        <v>771</v>
      </c>
      <c r="D42" s="77">
        <v>7.333333333333333</v>
      </c>
      <c r="E42" s="77"/>
      <c r="F42" s="77">
        <v>36.666666666666664</v>
      </c>
      <c r="G42" s="77">
        <v>51.333333333333336</v>
      </c>
      <c r="H42" s="77">
        <v>44</v>
      </c>
      <c r="I42" s="77"/>
      <c r="J42" s="79">
        <v>67</v>
      </c>
      <c r="K42" s="36"/>
      <c r="L42" s="81">
        <v>0.19022913964548205</v>
      </c>
      <c r="M42" s="82"/>
      <c r="N42" s="82">
        <v>0.2400698384984723</v>
      </c>
      <c r="O42" s="82">
        <v>0.699046754425783</v>
      </c>
      <c r="P42" s="82">
        <v>0.3056970819823993</v>
      </c>
      <c r="Q42" s="82" t="s">
        <v>52</v>
      </c>
      <c r="R42" s="83">
        <v>0.1843191196698762</v>
      </c>
    </row>
    <row r="43" spans="1:18" ht="12.75">
      <c r="A43" s="75" t="s">
        <v>84</v>
      </c>
      <c r="B43" s="76">
        <v>105321.5</v>
      </c>
      <c r="C43" s="77">
        <v>730</v>
      </c>
      <c r="D43" s="77">
        <v>5.5</v>
      </c>
      <c r="E43" s="77"/>
      <c r="F43" s="77">
        <v>27.5</v>
      </c>
      <c r="G43" s="77">
        <v>38.5</v>
      </c>
      <c r="H43" s="77">
        <v>33</v>
      </c>
      <c r="I43" s="77"/>
      <c r="J43" s="79">
        <v>102</v>
      </c>
      <c r="K43" s="36"/>
      <c r="L43" s="81">
        <v>0.1506849315068493</v>
      </c>
      <c r="M43" s="82"/>
      <c r="N43" s="82">
        <v>0.18978605935127674</v>
      </c>
      <c r="O43" s="82">
        <v>0.5480427046263345</v>
      </c>
      <c r="P43" s="82">
        <v>0.2386117136659436</v>
      </c>
      <c r="Q43" s="82" t="s">
        <v>52</v>
      </c>
      <c r="R43" s="83">
        <v>0.2926829268292683</v>
      </c>
    </row>
    <row r="44" spans="1:18" ht="12.75">
      <c r="A44" s="75" t="s">
        <v>85</v>
      </c>
      <c r="B44" s="76">
        <v>243787.7</v>
      </c>
      <c r="C44" s="77">
        <v>730</v>
      </c>
      <c r="D44" s="77">
        <v>5.5</v>
      </c>
      <c r="E44" s="77"/>
      <c r="F44" s="77">
        <v>27.5</v>
      </c>
      <c r="G44" s="77">
        <v>38.5</v>
      </c>
      <c r="H44" s="77">
        <v>33</v>
      </c>
      <c r="I44" s="77"/>
      <c r="J44" s="79">
        <v>102</v>
      </c>
      <c r="K44" s="36"/>
      <c r="L44" s="81">
        <v>0.1506849315068493</v>
      </c>
      <c r="M44" s="82"/>
      <c r="N44" s="82">
        <v>0.18978605935127674</v>
      </c>
      <c r="O44" s="82">
        <v>0.5480427046263345</v>
      </c>
      <c r="P44" s="82">
        <v>0.2386117136659436</v>
      </c>
      <c r="Q44" s="82" t="s">
        <v>52</v>
      </c>
      <c r="R44" s="83">
        <v>0.2926829268292683</v>
      </c>
    </row>
    <row r="45" spans="1:18" ht="12.75">
      <c r="A45" s="75" t="s">
        <v>86</v>
      </c>
      <c r="B45" s="76">
        <v>776860.6</v>
      </c>
      <c r="C45" s="77">
        <v>950</v>
      </c>
      <c r="D45" s="77">
        <v>4.5</v>
      </c>
      <c r="E45" s="77"/>
      <c r="F45" s="77">
        <v>22.5</v>
      </c>
      <c r="G45" s="77">
        <v>31.5</v>
      </c>
      <c r="H45" s="77">
        <v>27</v>
      </c>
      <c r="I45" s="77"/>
      <c r="J45" s="79">
        <v>123</v>
      </c>
      <c r="K45" s="36"/>
      <c r="L45" s="81">
        <v>0.09473684210526316</v>
      </c>
      <c r="M45" s="82"/>
      <c r="N45" s="82">
        <v>0.11898466419883659</v>
      </c>
      <c r="O45" s="82">
        <v>0.33962264150943394</v>
      </c>
      <c r="P45" s="82">
        <v>0.14697876973326074</v>
      </c>
      <c r="Q45" s="82" t="s">
        <v>52</v>
      </c>
      <c r="R45" s="83">
        <v>0.26652221018418204</v>
      </c>
    </row>
    <row r="46" spans="1:18" ht="12.75">
      <c r="A46" s="94" t="s">
        <v>87</v>
      </c>
      <c r="B46" s="76">
        <v>5532724</v>
      </c>
      <c r="C46" s="77">
        <v>10364</v>
      </c>
      <c r="D46" s="77">
        <v>88.5</v>
      </c>
      <c r="E46" s="77"/>
      <c r="F46" s="77">
        <v>442.5</v>
      </c>
      <c r="G46" s="77">
        <v>619.5</v>
      </c>
      <c r="H46" s="77">
        <v>531</v>
      </c>
      <c r="I46" s="77" t="s">
        <v>52</v>
      </c>
      <c r="J46" s="79">
        <v>1276</v>
      </c>
      <c r="K46" s="36"/>
      <c r="L46" s="81">
        <v>0.17078348128135856</v>
      </c>
      <c r="M46" s="82"/>
      <c r="N46" s="82">
        <v>0.2153179893922437</v>
      </c>
      <c r="O46" s="82">
        <v>0.6244015521846495</v>
      </c>
      <c r="P46" s="82">
        <v>0.2724613884755503</v>
      </c>
      <c r="Q46" s="82" t="s">
        <v>52</v>
      </c>
      <c r="R46" s="83">
        <v>0.2595342214990339</v>
      </c>
    </row>
    <row r="47" spans="1:18" ht="12.75">
      <c r="A47" s="94" t="s">
        <v>88</v>
      </c>
      <c r="B47" s="76">
        <v>3205393.9</v>
      </c>
      <c r="C47" s="77">
        <v>6875</v>
      </c>
      <c r="D47" s="77">
        <v>52.5</v>
      </c>
      <c r="E47" s="77"/>
      <c r="F47" s="77">
        <v>262.5</v>
      </c>
      <c r="G47" s="77">
        <v>367.5</v>
      </c>
      <c r="H47" s="77">
        <v>315</v>
      </c>
      <c r="I47" s="77"/>
      <c r="J47" s="79">
        <v>766</v>
      </c>
      <c r="K47" s="36"/>
      <c r="L47" s="81">
        <v>0.15272727272727274</v>
      </c>
      <c r="M47" s="82"/>
      <c r="N47" s="82">
        <v>0.19237816049835105</v>
      </c>
      <c r="O47" s="82">
        <v>0.555765595463138</v>
      </c>
      <c r="P47" s="82">
        <v>0.24202842873607375</v>
      </c>
      <c r="Q47" s="82" t="s">
        <v>52</v>
      </c>
      <c r="R47" s="83">
        <v>0.23353658536585367</v>
      </c>
    </row>
    <row r="48" spans="1:18" ht="12.75">
      <c r="A48" s="94" t="s">
        <v>89</v>
      </c>
      <c r="B48" s="76">
        <v>745363.3</v>
      </c>
      <c r="C48" s="77">
        <v>2426</v>
      </c>
      <c r="D48" s="77">
        <v>26.666666666666668</v>
      </c>
      <c r="E48" s="77"/>
      <c r="F48" s="77">
        <v>133.33333333333334</v>
      </c>
      <c r="G48" s="77">
        <v>186.66666666666666</v>
      </c>
      <c r="H48" s="77">
        <v>160</v>
      </c>
      <c r="I48" s="77"/>
      <c r="J48" s="79">
        <v>356</v>
      </c>
      <c r="K48" s="36"/>
      <c r="L48" s="81">
        <v>0.21984061555372358</v>
      </c>
      <c r="M48" s="82"/>
      <c r="N48" s="82">
        <v>0.2778549597110308</v>
      </c>
      <c r="O48" s="82">
        <v>0.8141901715615004</v>
      </c>
      <c r="P48" s="82">
        <v>0.3572491813039595</v>
      </c>
      <c r="Q48" s="82" t="s">
        <v>52</v>
      </c>
      <c r="R48" s="83">
        <v>0.3142100617828773</v>
      </c>
    </row>
    <row r="49" spans="1:18" ht="13.5" thickBot="1">
      <c r="A49" s="95" t="s">
        <v>90</v>
      </c>
      <c r="B49" s="96">
        <v>455997</v>
      </c>
      <c r="C49" s="97">
        <v>1748</v>
      </c>
      <c r="D49" s="97">
        <v>21.333333333333332</v>
      </c>
      <c r="E49" s="97"/>
      <c r="F49" s="97">
        <v>106.66666666666667</v>
      </c>
      <c r="G49" s="97">
        <v>149.33333333333334</v>
      </c>
      <c r="H49" s="97">
        <v>128</v>
      </c>
      <c r="I49" s="97"/>
      <c r="J49" s="98">
        <v>286</v>
      </c>
      <c r="K49" s="36"/>
      <c r="L49" s="100">
        <v>0.24408848207475206</v>
      </c>
      <c r="M49" s="101"/>
      <c r="N49" s="101">
        <v>0.3088803088803089</v>
      </c>
      <c r="O49" s="101">
        <v>0.9098294069861902</v>
      </c>
      <c r="P49" s="101">
        <v>0.4003336113427856</v>
      </c>
      <c r="Q49" s="101" t="s">
        <v>52</v>
      </c>
      <c r="R49" s="102">
        <v>0.3530864197530864</v>
      </c>
    </row>
    <row r="50" ht="12.75">
      <c r="A50" s="59" t="s">
        <v>91</v>
      </c>
    </row>
  </sheetData>
  <autoFilter ref="A1:A50"/>
  <mergeCells count="1">
    <mergeCell ref="L13:R13"/>
  </mergeCells>
  <printOptions/>
  <pageMargins left="0.17" right="0.17" top="0.35" bottom="0.23" header="0.28" footer="0.1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petrould</dc:creator>
  <cp:keywords/>
  <dc:description/>
  <cp:lastModifiedBy>simoens</cp:lastModifiedBy>
  <dcterms:created xsi:type="dcterms:W3CDTF">2004-06-11T13:31:18Z</dcterms:created>
  <dcterms:modified xsi:type="dcterms:W3CDTF">2005-08-16T13:36:09Z</dcterms:modified>
  <cp:category/>
  <cp:version/>
  <cp:contentType/>
  <cp:contentStatus/>
</cp:coreProperties>
</file>